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09" i="1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9"/>
  <c r="I299"/>
  <c r="H299"/>
  <c r="G299"/>
  <c r="F299"/>
  <c r="B215"/>
  <c r="A215"/>
  <c r="F214"/>
  <c r="B208"/>
  <c r="A208"/>
  <c r="J207"/>
  <c r="J214" s="1"/>
  <c r="I207"/>
  <c r="I214" s="1"/>
  <c r="H207"/>
  <c r="H214" s="1"/>
  <c r="G207"/>
  <c r="G214" s="1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09" l="1"/>
  <c r="J425"/>
  <c r="F425"/>
  <c r="F131"/>
  <c r="J131"/>
  <c r="I89"/>
  <c r="H47"/>
  <c r="G509"/>
  <c r="F509"/>
  <c r="J509"/>
  <c r="H509"/>
  <c r="G467"/>
  <c r="I467"/>
  <c r="F467"/>
  <c r="J467"/>
  <c r="H467"/>
  <c r="H425"/>
  <c r="G425"/>
  <c r="I425"/>
  <c r="G383"/>
  <c r="F383"/>
  <c r="J383"/>
  <c r="H383"/>
  <c r="I383"/>
  <c r="H341"/>
  <c r="I341"/>
  <c r="F341"/>
  <c r="J341"/>
  <c r="G341"/>
  <c r="F215"/>
  <c r="J215"/>
  <c r="H215"/>
  <c r="G215"/>
  <c r="I215"/>
  <c r="H173"/>
  <c r="F173"/>
  <c r="J173"/>
  <c r="I173"/>
  <c r="G173"/>
  <c r="H131"/>
  <c r="G131"/>
  <c r="I131"/>
  <c r="H89"/>
  <c r="F89"/>
  <c r="J89"/>
  <c r="G89"/>
  <c r="F47"/>
  <c r="J47"/>
  <c r="G47"/>
  <c r="I47"/>
  <c r="J594" l="1"/>
  <c r="H594"/>
  <c r="G594"/>
  <c r="F594"/>
  <c r="I594"/>
  <c r="L299" l="1"/>
  <c r="L395"/>
  <c r="L425"/>
  <c r="L479"/>
  <c r="L509"/>
  <c r="L437"/>
  <c r="L467"/>
  <c r="L311"/>
  <c r="L341"/>
  <c r="L494"/>
  <c r="L489"/>
  <c r="L214"/>
  <c r="L207"/>
  <c r="L417"/>
  <c r="L88"/>
  <c r="L447"/>
  <c r="L452"/>
  <c r="L69"/>
  <c r="L74"/>
  <c r="L123"/>
  <c r="L153"/>
  <c r="L158"/>
  <c r="L27"/>
  <c r="L32"/>
  <c r="L130"/>
  <c r="L368"/>
  <c r="L363"/>
  <c r="L173"/>
  <c r="L143"/>
  <c r="L101"/>
  <c r="L131"/>
  <c r="L333"/>
  <c r="L326"/>
  <c r="L321"/>
  <c r="L39"/>
  <c r="L81"/>
  <c r="L508"/>
  <c r="L46"/>
  <c r="L410"/>
  <c r="L405"/>
  <c r="L17"/>
  <c r="L47"/>
  <c r="L594"/>
  <c r="L383"/>
  <c r="L353"/>
  <c r="L195"/>
  <c r="L200"/>
  <c r="L185"/>
  <c r="L215"/>
  <c r="L111"/>
  <c r="L116"/>
  <c r="L89"/>
  <c r="L59"/>
  <c r="L340"/>
  <c r="L501"/>
  <c r="L459"/>
  <c r="L382"/>
  <c r="L172"/>
  <c r="L165"/>
  <c r="L424"/>
  <c r="L375"/>
  <c r="L466"/>
</calcChain>
</file>

<file path=xl/sharedStrings.xml><?xml version="1.0" encoding="utf-8"?>
<sst xmlns="http://schemas.openxmlformats.org/spreadsheetml/2006/main" count="598" uniqueCount="141">
  <si>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</si>
  <si>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</si>
  <si>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</si>
  <si>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</si>
  <si>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</si>
  <si>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</si>
  <si>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</si>
  <si>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</si>
  <si>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</si>
  <si>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</si>
  <si>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</si>
  <si>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</si>
  <si>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</si>
  <si>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</si>
  <si>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</si>
  <si>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</si>
  <si>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</si>
  <si>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</si>
  <si>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</si>
  <si>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</si>
  <si>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</si>
  <si>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</si>
  <si>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</si>
  <si>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</si>
  <si>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</si>
  <si>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</si>
  <si>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</si>
  <si>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</si>
  <si>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</si>
  <si>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</si>
  <si>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</si>
  <si>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</si>
  <si>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</si>
  <si>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</si>
  <si>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</si>
  <si>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</si>
  <si>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</si>
  <si>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</si>
  <si>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</si>
  <si>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</si>
  <si>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</si>
  <si>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</si>
  <si>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</si>
  <si>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</si>
  <si>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</si>
  <si>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хлеб с маслом и сыром</t>
  </si>
  <si>
    <t>тушённая морковь</t>
  </si>
  <si>
    <t>сок фруктовый</t>
  </si>
  <si>
    <t>овощи по сезону</t>
  </si>
  <si>
    <t>суп с макаронными изделиями</t>
  </si>
  <si>
    <t>плов из отварной птицы</t>
  </si>
  <si>
    <t>хлеб пшеничный</t>
  </si>
  <si>
    <t>хлеб ржаной</t>
  </si>
  <si>
    <t>кондитерское изделие</t>
  </si>
  <si>
    <t>какао на молоке</t>
  </si>
  <si>
    <t>фрукты по сезону</t>
  </si>
  <si>
    <t>рыба тушённая с овощами</t>
  </si>
  <si>
    <t>капуста тушённая</t>
  </si>
  <si>
    <t>чай с лимоном</t>
  </si>
  <si>
    <t>ряженка</t>
  </si>
  <si>
    <t>директор</t>
  </si>
  <si>
    <t>Цмакова О.В.</t>
  </si>
  <si>
    <t>яйцо вареное</t>
  </si>
  <si>
    <t>хлеб пшеничный с маслом</t>
  </si>
  <si>
    <t>котлета мясная</t>
  </si>
  <si>
    <t>картофельное пюре</t>
  </si>
  <si>
    <t>компот из сухофруктов</t>
  </si>
  <si>
    <t>кофейный напиток с молоком</t>
  </si>
  <si>
    <t>зеленый горошек</t>
  </si>
  <si>
    <t>каша пшеничная рассыпчатая</t>
  </si>
  <si>
    <t>кисель из сухофруктов</t>
  </si>
  <si>
    <t>чай на молоке</t>
  </si>
  <si>
    <t>суп с крупой рисовый</t>
  </si>
  <si>
    <t>печень по-строгановски</t>
  </si>
  <si>
    <t>картофель отварной</t>
  </si>
  <si>
    <t>икра кабачковая</t>
  </si>
  <si>
    <t>суп лапша на курином бульоне</t>
  </si>
  <si>
    <t>куры отварные</t>
  </si>
  <si>
    <t>рагу из овощей</t>
  </si>
  <si>
    <t>компот из свежих яблок</t>
  </si>
  <si>
    <t>икра свекольная</t>
  </si>
  <si>
    <t>борщ с капустой и картофелем</t>
  </si>
  <si>
    <t>жаркое по-домашнему</t>
  </si>
  <si>
    <t>икра морковная</t>
  </si>
  <si>
    <t>каша перловая рассыпчатая</t>
  </si>
  <si>
    <t>компот из яблок с лимоном</t>
  </si>
  <si>
    <t>соус</t>
  </si>
  <si>
    <t>суп картофельный с клецками</t>
  </si>
  <si>
    <t>каша гречневая рассыпчатая</t>
  </si>
  <si>
    <t>кодитерское изделие</t>
  </si>
  <si>
    <t>запеканка творожная с повидлом</t>
  </si>
  <si>
    <t>сметанный соус</t>
  </si>
  <si>
    <t>булочка "Веснушка"</t>
  </si>
  <si>
    <t>какао с молоком</t>
  </si>
  <si>
    <t>кефир</t>
  </si>
  <si>
    <t>запеканка из творога со сгущённым молоком</t>
  </si>
  <si>
    <t>чай с сахаром</t>
  </si>
  <si>
    <t>булочка домашняя</t>
  </si>
  <si>
    <t>котлета рыбная</t>
  </si>
  <si>
    <t>томатный соус</t>
  </si>
  <si>
    <t>печенье</t>
  </si>
  <si>
    <t>сырники с повидлом</t>
  </si>
  <si>
    <t>соус молочный</t>
  </si>
  <si>
    <t>йогурт</t>
  </si>
  <si>
    <t>каша манная молочная</t>
  </si>
  <si>
    <t>омлет натуральный</t>
  </si>
  <si>
    <t xml:space="preserve">хлеб </t>
  </si>
  <si>
    <t>вареники ленивые</t>
  </si>
  <si>
    <t>каша молочная гречневая</t>
  </si>
  <si>
    <t>вафли</t>
  </si>
  <si>
    <t>картофельная запеканка с мясом</t>
  </si>
  <si>
    <t xml:space="preserve">икра кабачковая </t>
  </si>
  <si>
    <t xml:space="preserve">хлеб пшеничный </t>
  </si>
  <si>
    <t>чай с молоком</t>
  </si>
  <si>
    <t>пирожок с картофелем</t>
  </si>
  <si>
    <t>зразы творожные с изюмом и сгущенным молоком</t>
  </si>
  <si>
    <t>рассольник домашний</t>
  </si>
  <si>
    <t>соус сметанный</t>
  </si>
  <si>
    <t>макароны отварные с яйцом вареным</t>
  </si>
  <si>
    <t>хлеб пшеничный с маслом и сыром</t>
  </si>
  <si>
    <t>ГКОУ КК  специальная (коррекционная) школа-интернат с.Ванновского</t>
  </si>
  <si>
    <t>каша рисовая молочная</t>
  </si>
  <si>
    <t>свекла отварная  с чесноком</t>
  </si>
  <si>
    <t>суп гороховый</t>
  </si>
  <si>
    <t>ленивые голубцы</t>
  </si>
  <si>
    <t>макароны с сыром</t>
  </si>
  <si>
    <t>борщ из свежей капусты со сметаной</t>
  </si>
  <si>
    <t>макаронник с мясом</t>
  </si>
  <si>
    <t>свекла тушеная</t>
  </si>
  <si>
    <t>суп молочный с макаронными изделиями</t>
  </si>
  <si>
    <t>творожная запеканка со сгущеным молоком</t>
  </si>
  <si>
    <t>тушеная морковь</t>
  </si>
  <si>
    <t>кисель из сушеных яблок</t>
  </si>
  <si>
    <t xml:space="preserve">овощи по сезону </t>
  </si>
  <si>
    <t>каша гречневая молочная</t>
  </si>
  <si>
    <t>борщ из свежей капусты с картофелем</t>
  </si>
  <si>
    <t>гуляш из отварной говядины</t>
  </si>
  <si>
    <t>суп картофельнй с мясными фрикадельками</t>
  </si>
  <si>
    <t>бифштекс рубленный с яйцом</t>
  </si>
  <si>
    <t>сладкое</t>
  </si>
  <si>
    <t>бифштекс рубленый паровой с яйцом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</si>
</sst>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#,##0.0"/>
    <numFmt numFmtId="166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Border="0" applyProtection="0"/>
  </cellStyleXfs>
  <cellXfs count="10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164" fontId="14" fillId="6" borderId="27" xfId="1" applyFont="1" applyFill="1" applyBorder="1" applyAlignment="1" applyProtection="1">
      <alignment vertical="top" wrapText="1"/>
      <protection locked="0"/>
    </xf>
    <xf numFmtId="164" fontId="14" fillId="6" borderId="27" xfId="1" applyFont="1" applyFill="1" applyBorder="1" applyAlignment="1" applyProtection="1">
      <alignment horizontal="center" vertical="top" wrapText="1"/>
      <protection locked="0"/>
    </xf>
    <xf numFmtId="165" fontId="14" fillId="6" borderId="27" xfId="1" applyNumberFormat="1" applyFont="1" applyFill="1" applyBorder="1" applyAlignment="1" applyProtection="1">
      <alignment horizontal="center" vertical="top" wrapText="1"/>
      <protection locked="0"/>
    </xf>
    <xf numFmtId="164" fontId="15" fillId="6" borderId="27" xfId="1" applyFont="1" applyFill="1" applyBorder="1" applyAlignment="1" applyProtection="1">
      <alignment wrapText="1"/>
      <protection locked="0"/>
    </xf>
    <xf numFmtId="164" fontId="15" fillId="6" borderId="28" xfId="1" applyFont="1" applyFill="1" applyBorder="1" applyAlignment="1" applyProtection="1">
      <alignment wrapText="1"/>
      <protection locked="0"/>
    </xf>
    <xf numFmtId="49" fontId="14" fillId="6" borderId="27" xfId="1" applyNumberFormat="1" applyFont="1" applyFill="1" applyBorder="1" applyAlignment="1" applyProtection="1">
      <alignment horizontal="center" vertical="top" wrapText="1"/>
      <protection locked="0"/>
    </xf>
    <xf numFmtId="164" fontId="13" fillId="6" borderId="27" xfId="1" applyFill="1" applyBorder="1" applyProtection="1">
      <protection locked="0"/>
    </xf>
    <xf numFmtId="164" fontId="13" fillId="0" borderId="27" xfId="1" applyBorder="1" applyProtection="1">
      <protection locked="0"/>
    </xf>
    <xf numFmtId="0" fontId="14" fillId="6" borderId="27" xfId="1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Protection="1">
      <protection locked="0"/>
    </xf>
    <xf numFmtId="166" fontId="14" fillId="0" borderId="27" xfId="0" applyNumberFormat="1" applyFont="1" applyFill="1" applyBorder="1" applyAlignment="1" applyProtection="1">
      <alignment horizontal="center" vertical="center" wrapText="1" shrinkToFit="1"/>
      <protection locked="0"/>
    </xf>
    <xf numFmtId="1" fontId="14" fillId="0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Protection="1">
      <protection locked="0"/>
    </xf>
    <xf numFmtId="166" fontId="14" fillId="0" borderId="27" xfId="0" applyNumberFormat="1" applyFont="1" applyFill="1" applyBorder="1" applyAlignment="1" applyProtection="1">
      <alignment horizontal="center" vertical="center" shrinkToFit="1"/>
      <protection locked="0"/>
    </xf>
    <xf numFmtId="1" fontId="14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7" xfId="0" applyFont="1" applyFill="1" applyBorder="1" applyAlignment="1" applyProtection="1">
      <alignment horizontal="center" vertical="center" wrapText="1"/>
      <protection locked="0"/>
    </xf>
    <xf numFmtId="1" fontId="14" fillId="0" borderId="27" xfId="0" applyNumberFormat="1" applyFont="1" applyFill="1" applyBorder="1" applyAlignment="1">
      <alignment horizontal="center" vertical="center" shrinkToFit="1"/>
    </xf>
    <xf numFmtId="166" fontId="14" fillId="0" borderId="27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6" borderId="27" xfId="0" applyFill="1" applyBorder="1" applyProtection="1"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110" zoomScaleNormal="110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 t="s">
        <v>120</v>
      </c>
      <c r="D1" s="102"/>
      <c r="E1" s="102"/>
      <c r="F1" s="13" t="s">
        <v>16</v>
      </c>
      <c r="G1" s="2" t="s">
        <v>17</v>
      </c>
      <c r="H1" s="102" t="s">
        <v>60</v>
      </c>
      <c r="I1" s="102"/>
      <c r="J1" s="102"/>
      <c r="K1" s="102"/>
    </row>
    <row r="2" spans="1:12" ht="18">
      <c r="A2" s="43" t="s">
        <v>6</v>
      </c>
      <c r="C2" s="2"/>
      <c r="G2" s="2" t="s">
        <v>18</v>
      </c>
      <c r="H2" s="102" t="s">
        <v>61</v>
      </c>
      <c r="I2" s="102"/>
      <c r="J2" s="102"/>
      <c r="K2" s="10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11</v>
      </c>
      <c r="I3" s="55">
        <v>11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81" t="s">
        <v>121</v>
      </c>
      <c r="F6" s="82">
        <v>200</v>
      </c>
      <c r="G6" s="82">
        <v>5</v>
      </c>
      <c r="H6" s="82">
        <v>9</v>
      </c>
      <c r="I6" s="83">
        <v>24</v>
      </c>
      <c r="J6" s="82">
        <v>229</v>
      </c>
      <c r="K6" s="84">
        <v>268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85" t="s">
        <v>113</v>
      </c>
      <c r="F8" s="59">
        <v>200</v>
      </c>
      <c r="G8" s="59">
        <v>1</v>
      </c>
      <c r="H8" s="59">
        <v>1</v>
      </c>
      <c r="I8" s="60">
        <v>15</v>
      </c>
      <c r="J8" s="59">
        <v>81</v>
      </c>
      <c r="K8" s="86">
        <v>495</v>
      </c>
      <c r="L8" s="51"/>
    </row>
    <row r="9" spans="1:12" ht="15">
      <c r="A9" s="25"/>
      <c r="B9" s="16"/>
      <c r="C9" s="11"/>
      <c r="D9" s="7" t="s">
        <v>23</v>
      </c>
      <c r="E9" s="85" t="s">
        <v>119</v>
      </c>
      <c r="F9" s="59">
        <v>60</v>
      </c>
      <c r="G9" s="59">
        <v>5</v>
      </c>
      <c r="H9" s="59">
        <v>7</v>
      </c>
      <c r="I9" s="60">
        <v>8</v>
      </c>
      <c r="J9" s="59">
        <v>254</v>
      </c>
      <c r="K9" s="86">
        <v>91</v>
      </c>
      <c r="L9" s="51"/>
    </row>
    <row r="10" spans="1:12" ht="15">
      <c r="A10" s="25"/>
      <c r="B10" s="16"/>
      <c r="C10" s="11"/>
      <c r="D10" s="7" t="s">
        <v>24</v>
      </c>
      <c r="E10" s="85" t="s">
        <v>55</v>
      </c>
      <c r="F10" s="59">
        <v>185</v>
      </c>
      <c r="G10" s="59">
        <v>0</v>
      </c>
      <c r="H10" s="59">
        <v>0</v>
      </c>
      <c r="I10" s="60">
        <v>11</v>
      </c>
      <c r="J10" s="59">
        <v>80</v>
      </c>
      <c r="K10" s="86">
        <v>112</v>
      </c>
      <c r="L10" s="51"/>
    </row>
    <row r="11" spans="1:12" ht="15">
      <c r="A11" s="25"/>
      <c r="B11" s="16"/>
      <c r="C11" s="11"/>
      <c r="D11" s="6"/>
      <c r="E11" s="85"/>
      <c r="F11" s="63"/>
      <c r="G11" s="64"/>
      <c r="H11" s="63"/>
      <c r="I11" s="63"/>
      <c r="J11" s="63"/>
      <c r="K11" s="63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645</v>
      </c>
      <c r="G13" s="21">
        <f t="shared" ref="G13:J13" si="0">SUM(G6:G12)</f>
        <v>11</v>
      </c>
      <c r="H13" s="21">
        <f t="shared" si="0"/>
        <v>17</v>
      </c>
      <c r="I13" s="21">
        <f t="shared" si="0"/>
        <v>58</v>
      </c>
      <c r="J13" s="21">
        <f t="shared" si="0"/>
        <v>644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88" t="s">
        <v>122</v>
      </c>
      <c r="F18" s="89">
        <v>100</v>
      </c>
      <c r="G18" s="89">
        <v>2</v>
      </c>
      <c r="H18" s="89">
        <v>10</v>
      </c>
      <c r="I18" s="90">
        <v>9</v>
      </c>
      <c r="J18" s="89">
        <v>131</v>
      </c>
      <c r="K18" s="87">
        <v>59</v>
      </c>
      <c r="L18" s="51"/>
    </row>
    <row r="19" spans="1:12" ht="15">
      <c r="A19" s="25"/>
      <c r="B19" s="16"/>
      <c r="C19" s="11"/>
      <c r="D19" s="7" t="s">
        <v>28</v>
      </c>
      <c r="E19" s="85" t="s">
        <v>123</v>
      </c>
      <c r="F19" s="59">
        <v>200</v>
      </c>
      <c r="G19" s="59">
        <v>2</v>
      </c>
      <c r="H19" s="59">
        <v>3</v>
      </c>
      <c r="I19" s="60">
        <v>12</v>
      </c>
      <c r="J19" s="59">
        <v>84</v>
      </c>
      <c r="K19" s="86">
        <v>144</v>
      </c>
      <c r="L19" s="51"/>
    </row>
    <row r="20" spans="1:12" ht="15">
      <c r="A20" s="25"/>
      <c r="B20" s="16"/>
      <c r="C20" s="11"/>
      <c r="D20" s="7" t="s">
        <v>29</v>
      </c>
      <c r="E20" s="85" t="s">
        <v>124</v>
      </c>
      <c r="F20" s="59">
        <v>150</v>
      </c>
      <c r="G20" s="59">
        <v>13</v>
      </c>
      <c r="H20" s="59">
        <v>12</v>
      </c>
      <c r="I20" s="60">
        <v>6</v>
      </c>
      <c r="J20" s="59">
        <v>187</v>
      </c>
      <c r="K20" s="86">
        <v>372</v>
      </c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.75" thickBot="1">
      <c r="A22" s="25"/>
      <c r="B22" s="16"/>
      <c r="C22" s="11"/>
      <c r="D22" s="7" t="s">
        <v>31</v>
      </c>
      <c r="E22" s="96" t="s">
        <v>66</v>
      </c>
      <c r="F22" s="97">
        <v>200</v>
      </c>
      <c r="G22" s="97">
        <v>1</v>
      </c>
      <c r="H22" s="97">
        <v>0</v>
      </c>
      <c r="I22" s="98">
        <v>27</v>
      </c>
      <c r="J22" s="97">
        <v>110</v>
      </c>
      <c r="K22" s="95">
        <v>508</v>
      </c>
      <c r="L22" s="51"/>
    </row>
    <row r="23" spans="1:12" ht="15">
      <c r="A23" s="25"/>
      <c r="B23" s="16"/>
      <c r="C23" s="11"/>
      <c r="D23" s="7" t="s">
        <v>32</v>
      </c>
      <c r="E23" s="85" t="s">
        <v>51</v>
      </c>
      <c r="F23" s="59">
        <v>80</v>
      </c>
      <c r="G23" s="59">
        <v>6</v>
      </c>
      <c r="H23" s="59">
        <v>1</v>
      </c>
      <c r="I23" s="60">
        <v>39</v>
      </c>
      <c r="J23" s="59">
        <v>160</v>
      </c>
      <c r="K23" s="86">
        <v>108</v>
      </c>
      <c r="L23" s="51"/>
    </row>
    <row r="24" spans="1:12" ht="15">
      <c r="A24" s="25"/>
      <c r="B24" s="16"/>
      <c r="C24" s="11"/>
      <c r="D24" s="7" t="s">
        <v>33</v>
      </c>
      <c r="E24" s="85" t="s">
        <v>52</v>
      </c>
      <c r="F24" s="59">
        <v>80</v>
      </c>
      <c r="G24" s="59">
        <v>5</v>
      </c>
      <c r="H24" s="59">
        <v>1</v>
      </c>
      <c r="I24" s="60">
        <v>26</v>
      </c>
      <c r="J24" s="59">
        <v>139</v>
      </c>
      <c r="K24" s="86">
        <v>109</v>
      </c>
      <c r="L24" s="51"/>
    </row>
    <row r="25" spans="1:12" ht="15">
      <c r="A25" s="25"/>
      <c r="B25" s="16"/>
      <c r="C25" s="11"/>
      <c r="D25" s="99" t="s">
        <v>139</v>
      </c>
      <c r="E25" s="92" t="s">
        <v>47</v>
      </c>
      <c r="F25" s="93">
        <v>200</v>
      </c>
      <c r="G25" s="93">
        <v>1</v>
      </c>
      <c r="H25" s="93">
        <v>0</v>
      </c>
      <c r="I25" s="94">
        <v>0</v>
      </c>
      <c r="J25" s="93">
        <v>46</v>
      </c>
      <c r="K25" s="91">
        <v>518</v>
      </c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1010</v>
      </c>
      <c r="G27" s="21">
        <f t="shared" ref="G27:J27" si="3">SUM(G18:G26)</f>
        <v>30</v>
      </c>
      <c r="H27" s="21">
        <f t="shared" si="3"/>
        <v>27</v>
      </c>
      <c r="I27" s="21">
        <f t="shared" si="3"/>
        <v>119</v>
      </c>
      <c r="J27" s="21">
        <f t="shared" si="3"/>
        <v>857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89</v>
      </c>
      <c r="F28" s="74">
        <v>20</v>
      </c>
      <c r="G28" s="73">
        <v>1.9</v>
      </c>
      <c r="H28" s="73">
        <v>1.5</v>
      </c>
      <c r="I28" s="74">
        <v>25</v>
      </c>
      <c r="J28" s="74">
        <v>122</v>
      </c>
      <c r="K28" s="52">
        <v>589</v>
      </c>
      <c r="L28" s="51"/>
    </row>
    <row r="29" spans="1:12" ht="15">
      <c r="A29" s="25"/>
      <c r="B29" s="16"/>
      <c r="C29" s="11"/>
      <c r="D29" s="12" t="s">
        <v>31</v>
      </c>
      <c r="E29" s="71" t="s">
        <v>54</v>
      </c>
      <c r="F29" s="74">
        <v>200</v>
      </c>
      <c r="G29" s="73">
        <v>3.6</v>
      </c>
      <c r="H29" s="73">
        <v>3.3</v>
      </c>
      <c r="I29" s="73">
        <v>25</v>
      </c>
      <c r="J29" s="74">
        <v>144</v>
      </c>
      <c r="K29" s="52">
        <v>496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220</v>
      </c>
      <c r="G32" s="21">
        <f t="shared" ref="G32:J32" si="4">SUM(G28:G31)</f>
        <v>5.5</v>
      </c>
      <c r="H32" s="21">
        <f t="shared" si="4"/>
        <v>4.8</v>
      </c>
      <c r="I32" s="21">
        <f t="shared" si="4"/>
        <v>50</v>
      </c>
      <c r="J32" s="21">
        <f t="shared" si="4"/>
        <v>266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71" t="s">
        <v>90</v>
      </c>
      <c r="F33" s="51">
        <v>180</v>
      </c>
      <c r="G33" s="73">
        <v>24</v>
      </c>
      <c r="H33" s="73">
        <v>25.2</v>
      </c>
      <c r="I33" s="73">
        <v>23</v>
      </c>
      <c r="J33" s="74">
        <v>425</v>
      </c>
      <c r="K33" s="52">
        <v>324</v>
      </c>
      <c r="L33" s="51"/>
    </row>
    <row r="34" spans="1:12" ht="15">
      <c r="A34" s="25"/>
      <c r="B34" s="16"/>
      <c r="C34" s="11"/>
      <c r="D34" s="7" t="s">
        <v>30</v>
      </c>
      <c r="E34" s="71"/>
      <c r="F34" s="51"/>
      <c r="G34" s="73"/>
      <c r="H34" s="73"/>
      <c r="I34" s="73"/>
      <c r="J34" s="74"/>
      <c r="K34" s="52"/>
      <c r="L34" s="51"/>
    </row>
    <row r="35" spans="1:12" ht="15">
      <c r="A35" s="25"/>
      <c r="B35" s="16"/>
      <c r="C35" s="11"/>
      <c r="D35" s="7" t="s">
        <v>31</v>
      </c>
      <c r="E35" s="71" t="s">
        <v>67</v>
      </c>
      <c r="F35" s="51">
        <v>200</v>
      </c>
      <c r="G35" s="73">
        <v>3.2</v>
      </c>
      <c r="H35" s="73">
        <v>2.7</v>
      </c>
      <c r="I35" s="73">
        <v>15.9</v>
      </c>
      <c r="J35" s="74">
        <v>79</v>
      </c>
      <c r="K35" s="52">
        <v>501</v>
      </c>
      <c r="L35" s="51"/>
    </row>
    <row r="36" spans="1:12" ht="15">
      <c r="A36" s="25"/>
      <c r="B36" s="16"/>
      <c r="C36" s="11"/>
      <c r="D36" s="7" t="s">
        <v>23</v>
      </c>
      <c r="E36" s="71" t="s">
        <v>51</v>
      </c>
      <c r="F36" s="51">
        <v>30</v>
      </c>
      <c r="G36" s="73">
        <v>2.2999999999999998</v>
      </c>
      <c r="H36" s="73">
        <v>0.8</v>
      </c>
      <c r="I36" s="73">
        <v>16</v>
      </c>
      <c r="J36" s="74">
        <v>70</v>
      </c>
      <c r="K36" s="52">
        <v>108</v>
      </c>
      <c r="L36" s="51"/>
    </row>
    <row r="37" spans="1:12" ht="15">
      <c r="A37" s="25"/>
      <c r="B37" s="16"/>
      <c r="C37" s="11"/>
      <c r="D37" s="75" t="s">
        <v>86</v>
      </c>
      <c r="E37" s="71" t="s">
        <v>91</v>
      </c>
      <c r="F37" s="51">
        <v>50</v>
      </c>
      <c r="G37" s="73">
        <v>0.5</v>
      </c>
      <c r="H37" s="73">
        <v>3.5</v>
      </c>
      <c r="I37" s="73">
        <v>1.1000000000000001</v>
      </c>
      <c r="J37" s="74">
        <v>38</v>
      </c>
      <c r="K37" s="52">
        <v>442</v>
      </c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460</v>
      </c>
      <c r="G39" s="21">
        <f t="shared" ref="G39:J39" si="5">SUM(G33:G38)</f>
        <v>30</v>
      </c>
      <c r="H39" s="21">
        <f t="shared" si="5"/>
        <v>32.200000000000003</v>
      </c>
      <c r="I39" s="21">
        <f t="shared" si="5"/>
        <v>56</v>
      </c>
      <c r="J39" s="21">
        <f t="shared" si="5"/>
        <v>612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71" t="s">
        <v>59</v>
      </c>
      <c r="F40" s="51">
        <v>145</v>
      </c>
      <c r="G40" s="73">
        <v>5.8</v>
      </c>
      <c r="H40" s="73">
        <v>5</v>
      </c>
      <c r="I40" s="73">
        <v>8</v>
      </c>
      <c r="J40" s="74">
        <v>100</v>
      </c>
      <c r="K40" s="52">
        <v>516</v>
      </c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145</v>
      </c>
      <c r="G46" s="21">
        <f t="shared" ref="G46:J46" si="6">SUM(G40:G45)</f>
        <v>5.8</v>
      </c>
      <c r="H46" s="21">
        <f t="shared" si="6"/>
        <v>5</v>
      </c>
      <c r="I46" s="21">
        <f t="shared" si="6"/>
        <v>8</v>
      </c>
      <c r="J46" s="21">
        <f t="shared" si="6"/>
        <v>100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100" t="s">
        <v>4</v>
      </c>
      <c r="D47" s="101"/>
      <c r="E47" s="33"/>
      <c r="F47" s="34">
        <f>F13+F17+F27+F32+F39+F46</f>
        <v>2480</v>
      </c>
      <c r="G47" s="34">
        <f t="shared" ref="G47:J47" si="7">G13+G17+G27+G32+G39+G46</f>
        <v>82.3</v>
      </c>
      <c r="H47" s="34">
        <f t="shared" si="7"/>
        <v>86</v>
      </c>
      <c r="I47" s="34">
        <f t="shared" si="7"/>
        <v>291</v>
      </c>
      <c r="J47" s="34">
        <f t="shared" si="7"/>
        <v>2479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81" t="s">
        <v>125</v>
      </c>
      <c r="F48" s="82">
        <v>160</v>
      </c>
      <c r="G48" s="82">
        <v>3</v>
      </c>
      <c r="H48" s="82">
        <v>7</v>
      </c>
      <c r="I48" s="83">
        <v>26</v>
      </c>
      <c r="J48" s="82">
        <v>206</v>
      </c>
      <c r="K48" s="84">
        <v>295</v>
      </c>
      <c r="L48" s="48"/>
    </row>
    <row r="49" spans="1:12" ht="15">
      <c r="A49" s="15"/>
      <c r="B49" s="16"/>
      <c r="C49" s="11"/>
      <c r="D49" s="68" t="s">
        <v>27</v>
      </c>
      <c r="E49" s="85" t="s">
        <v>62</v>
      </c>
      <c r="F49" s="59">
        <v>60</v>
      </c>
      <c r="G49" s="59">
        <v>5</v>
      </c>
      <c r="H49" s="59">
        <v>4</v>
      </c>
      <c r="I49" s="60">
        <v>0</v>
      </c>
      <c r="J49" s="59">
        <v>63</v>
      </c>
      <c r="K49" s="86">
        <v>30</v>
      </c>
      <c r="L49" s="51"/>
    </row>
    <row r="50" spans="1:12" ht="15">
      <c r="A50" s="15"/>
      <c r="B50" s="16"/>
      <c r="C50" s="11"/>
      <c r="D50" s="7" t="s">
        <v>22</v>
      </c>
      <c r="E50" s="85" t="s">
        <v>58</v>
      </c>
      <c r="F50" s="59">
        <v>200</v>
      </c>
      <c r="G50" s="59">
        <v>0</v>
      </c>
      <c r="H50" s="59">
        <v>0</v>
      </c>
      <c r="I50" s="60">
        <v>15</v>
      </c>
      <c r="J50" s="59">
        <v>61</v>
      </c>
      <c r="K50" s="86">
        <v>494</v>
      </c>
      <c r="L50" s="51"/>
    </row>
    <row r="51" spans="1:12" ht="15">
      <c r="A51" s="15"/>
      <c r="B51" s="16"/>
      <c r="C51" s="11"/>
      <c r="D51" s="7" t="s">
        <v>23</v>
      </c>
      <c r="E51" s="85" t="s">
        <v>63</v>
      </c>
      <c r="F51" s="59">
        <v>50</v>
      </c>
      <c r="G51" s="59">
        <v>5</v>
      </c>
      <c r="H51" s="59">
        <v>8</v>
      </c>
      <c r="I51" s="60">
        <v>7</v>
      </c>
      <c r="J51" s="59">
        <v>169</v>
      </c>
      <c r="K51" s="86">
        <v>91</v>
      </c>
      <c r="L51" s="51"/>
    </row>
    <row r="52" spans="1:12" ht="15.75" thickBot="1">
      <c r="A52" s="15"/>
      <c r="B52" s="16"/>
      <c r="C52" s="11"/>
      <c r="D52" s="7" t="s">
        <v>24</v>
      </c>
      <c r="E52" s="96" t="s">
        <v>55</v>
      </c>
      <c r="F52" s="97">
        <v>185</v>
      </c>
      <c r="G52" s="97">
        <v>0</v>
      </c>
      <c r="H52" s="97">
        <v>0</v>
      </c>
      <c r="I52" s="98">
        <v>10</v>
      </c>
      <c r="J52" s="97">
        <v>80</v>
      </c>
      <c r="K52" s="95">
        <v>112</v>
      </c>
      <c r="L52" s="51"/>
    </row>
    <row r="53" spans="1:12" ht="15">
      <c r="A53" s="15"/>
      <c r="B53" s="16"/>
      <c r="C53" s="11"/>
      <c r="D53" s="6"/>
      <c r="E53" s="65"/>
      <c r="F53" s="70"/>
      <c r="G53" s="70"/>
      <c r="H53" s="70"/>
      <c r="I53" s="70"/>
      <c r="J53" s="67"/>
      <c r="K53" s="67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655</v>
      </c>
      <c r="G55" s="21">
        <f t="shared" ref="G55" si="8">SUM(G48:G54)</f>
        <v>13</v>
      </c>
      <c r="H55" s="21">
        <f t="shared" ref="H55" si="9">SUM(H48:H54)</f>
        <v>19</v>
      </c>
      <c r="I55" s="21">
        <f t="shared" ref="I55" si="10">SUM(I48:I54)</f>
        <v>58</v>
      </c>
      <c r="J55" s="21">
        <f t="shared" ref="J55" si="11">SUM(J48:J54)</f>
        <v>579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88" t="s">
        <v>48</v>
      </c>
      <c r="F60" s="89">
        <v>60</v>
      </c>
      <c r="G60" s="89">
        <v>1</v>
      </c>
      <c r="H60" s="89">
        <v>0</v>
      </c>
      <c r="I60" s="90">
        <v>4</v>
      </c>
      <c r="J60" s="89">
        <v>14</v>
      </c>
      <c r="K60" s="87">
        <v>106</v>
      </c>
      <c r="L60" s="51"/>
    </row>
    <row r="61" spans="1:12" ht="15">
      <c r="A61" s="15"/>
      <c r="B61" s="16"/>
      <c r="C61" s="11"/>
      <c r="D61" s="7" t="s">
        <v>28</v>
      </c>
      <c r="E61" s="85" t="s">
        <v>126</v>
      </c>
      <c r="F61" s="59">
        <v>200</v>
      </c>
      <c r="G61" s="59">
        <v>7</v>
      </c>
      <c r="H61" s="59">
        <v>20</v>
      </c>
      <c r="I61" s="60">
        <v>43</v>
      </c>
      <c r="J61" s="59">
        <v>380</v>
      </c>
      <c r="K61" s="86">
        <v>128</v>
      </c>
      <c r="L61" s="51"/>
    </row>
    <row r="62" spans="1:12" ht="15">
      <c r="A62" s="15"/>
      <c r="B62" s="16"/>
      <c r="C62" s="11"/>
      <c r="D62" s="7" t="s">
        <v>29</v>
      </c>
      <c r="E62" s="85" t="s">
        <v>64</v>
      </c>
      <c r="F62" s="59">
        <v>90</v>
      </c>
      <c r="G62" s="59">
        <v>18</v>
      </c>
      <c r="H62" s="59">
        <v>18</v>
      </c>
      <c r="I62" s="60">
        <v>14</v>
      </c>
      <c r="J62" s="59">
        <v>232</v>
      </c>
      <c r="K62" s="86">
        <v>381</v>
      </c>
      <c r="L62" s="51"/>
    </row>
    <row r="63" spans="1:12" ht="15">
      <c r="A63" s="15"/>
      <c r="B63" s="16"/>
      <c r="C63" s="11"/>
      <c r="D63" s="7" t="s">
        <v>30</v>
      </c>
      <c r="E63" s="85" t="s">
        <v>65</v>
      </c>
      <c r="F63" s="59">
        <v>150</v>
      </c>
      <c r="G63" s="59">
        <v>2</v>
      </c>
      <c r="H63" s="59">
        <v>4</v>
      </c>
      <c r="I63" s="60">
        <v>11</v>
      </c>
      <c r="J63" s="59">
        <v>138</v>
      </c>
      <c r="K63" s="86">
        <v>429</v>
      </c>
      <c r="L63" s="51"/>
    </row>
    <row r="64" spans="1:12" ht="15">
      <c r="A64" s="15"/>
      <c r="B64" s="16"/>
      <c r="C64" s="11"/>
      <c r="D64" s="7" t="s">
        <v>31</v>
      </c>
      <c r="E64" s="92" t="s">
        <v>66</v>
      </c>
      <c r="F64" s="93">
        <v>200</v>
      </c>
      <c r="G64" s="93">
        <v>1</v>
      </c>
      <c r="H64" s="93">
        <v>0</v>
      </c>
      <c r="I64" s="94">
        <v>27</v>
      </c>
      <c r="J64" s="93">
        <v>110</v>
      </c>
      <c r="K64" s="91">
        <v>508</v>
      </c>
      <c r="L64" s="51"/>
    </row>
    <row r="65" spans="1:12" ht="15">
      <c r="A65" s="15"/>
      <c r="B65" s="16"/>
      <c r="C65" s="11"/>
      <c r="D65" s="7" t="s">
        <v>32</v>
      </c>
      <c r="E65" s="85" t="s">
        <v>51</v>
      </c>
      <c r="F65" s="59">
        <v>40</v>
      </c>
      <c r="G65" s="59">
        <v>2</v>
      </c>
      <c r="H65" s="59">
        <v>1</v>
      </c>
      <c r="I65" s="60">
        <v>16</v>
      </c>
      <c r="J65" s="59">
        <v>94</v>
      </c>
      <c r="K65" s="86">
        <v>108</v>
      </c>
      <c r="L65" s="51"/>
    </row>
    <row r="66" spans="1:12" ht="15">
      <c r="A66" s="15"/>
      <c r="B66" s="16"/>
      <c r="C66" s="11"/>
      <c r="D66" s="7" t="s">
        <v>33</v>
      </c>
      <c r="E66" s="85" t="s">
        <v>52</v>
      </c>
      <c r="F66" s="59">
        <v>80</v>
      </c>
      <c r="G66" s="59">
        <v>7</v>
      </c>
      <c r="H66" s="59">
        <v>1</v>
      </c>
      <c r="I66" s="60">
        <v>33</v>
      </c>
      <c r="J66" s="59">
        <v>139</v>
      </c>
      <c r="K66" s="86">
        <v>109</v>
      </c>
      <c r="L66" s="51"/>
    </row>
    <row r="67" spans="1:12" ht="15.75" thickBot="1">
      <c r="A67" s="15"/>
      <c r="B67" s="16"/>
      <c r="C67" s="11"/>
      <c r="D67" s="69" t="s">
        <v>139</v>
      </c>
      <c r="E67" s="96" t="s">
        <v>47</v>
      </c>
      <c r="F67" s="97">
        <v>200</v>
      </c>
      <c r="G67" s="97">
        <v>1</v>
      </c>
      <c r="H67" s="97">
        <v>0</v>
      </c>
      <c r="I67" s="98">
        <v>0</v>
      </c>
      <c r="J67" s="97">
        <v>55</v>
      </c>
      <c r="K67" s="95">
        <v>518</v>
      </c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1020</v>
      </c>
      <c r="G69" s="21">
        <f t="shared" ref="G69" si="18">SUM(G60:G68)</f>
        <v>39</v>
      </c>
      <c r="H69" s="21">
        <f t="shared" ref="H69" si="19">SUM(H60:H68)</f>
        <v>44</v>
      </c>
      <c r="I69" s="21">
        <f t="shared" ref="I69" si="20">SUM(I60:I68)</f>
        <v>148</v>
      </c>
      <c r="J69" s="21">
        <f t="shared" ref="J69" si="21">SUM(J60:J68)</f>
        <v>1162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71" t="s">
        <v>92</v>
      </c>
      <c r="F70" s="51">
        <v>70</v>
      </c>
      <c r="G70" s="76">
        <v>4.7</v>
      </c>
      <c r="H70" s="76">
        <v>3.7</v>
      </c>
      <c r="I70" s="76">
        <v>34.200000000000003</v>
      </c>
      <c r="J70" s="77">
        <v>189</v>
      </c>
      <c r="K70" s="52">
        <v>559</v>
      </c>
      <c r="L70" s="51"/>
    </row>
    <row r="71" spans="1:12" ht="15">
      <c r="A71" s="15"/>
      <c r="B71" s="16"/>
      <c r="C71" s="11"/>
      <c r="D71" s="12" t="s">
        <v>31</v>
      </c>
      <c r="E71" s="71" t="s">
        <v>93</v>
      </c>
      <c r="F71" s="51">
        <v>200</v>
      </c>
      <c r="G71" s="76">
        <v>3.6</v>
      </c>
      <c r="H71" s="76">
        <v>3.3</v>
      </c>
      <c r="I71" s="76">
        <v>25</v>
      </c>
      <c r="J71" s="77">
        <v>144</v>
      </c>
      <c r="K71" s="52">
        <v>496</v>
      </c>
      <c r="L71" s="51"/>
    </row>
    <row r="72" spans="1:12" ht="15">
      <c r="A72" s="15"/>
      <c r="B72" s="16"/>
      <c r="C72" s="11"/>
      <c r="D72" s="6" t="s">
        <v>24</v>
      </c>
      <c r="E72" s="50" t="s">
        <v>55</v>
      </c>
      <c r="F72" s="51">
        <v>180</v>
      </c>
      <c r="G72" s="51">
        <v>0.4</v>
      </c>
      <c r="H72" s="51">
        <v>0.4</v>
      </c>
      <c r="I72" s="51">
        <v>9.8000000000000007</v>
      </c>
      <c r="J72" s="51">
        <v>47</v>
      </c>
      <c r="K72" s="52">
        <v>112</v>
      </c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450</v>
      </c>
      <c r="G74" s="21">
        <f t="shared" ref="G74" si="23">SUM(G70:G73)</f>
        <v>8.7000000000000011</v>
      </c>
      <c r="H74" s="21">
        <f t="shared" ref="H74" si="24">SUM(H70:H73)</f>
        <v>7.4</v>
      </c>
      <c r="I74" s="21">
        <f t="shared" ref="I74" si="25">SUM(I70:I73)</f>
        <v>69</v>
      </c>
      <c r="J74" s="21">
        <f t="shared" ref="J74" si="26">SUM(J70:J73)</f>
        <v>380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71" t="s">
        <v>56</v>
      </c>
      <c r="F75" s="51">
        <v>180</v>
      </c>
      <c r="G75" s="77">
        <v>6</v>
      </c>
      <c r="H75" s="76">
        <v>2.8</v>
      </c>
      <c r="I75" s="76">
        <v>2.8</v>
      </c>
      <c r="J75" s="77">
        <v>143</v>
      </c>
      <c r="K75" s="52">
        <v>343</v>
      </c>
      <c r="L75" s="51"/>
    </row>
    <row r="76" spans="1:12" ht="15">
      <c r="A76" s="15"/>
      <c r="B76" s="16"/>
      <c r="C76" s="11"/>
      <c r="D76" s="7" t="s">
        <v>30</v>
      </c>
      <c r="E76" s="71" t="s">
        <v>88</v>
      </c>
      <c r="F76" s="51">
        <v>150</v>
      </c>
      <c r="G76" s="76">
        <v>2.9</v>
      </c>
      <c r="H76" s="76">
        <v>2.6</v>
      </c>
      <c r="I76" s="76">
        <v>12.4</v>
      </c>
      <c r="J76" s="77">
        <v>84</v>
      </c>
      <c r="K76" s="52">
        <v>237</v>
      </c>
      <c r="L76" s="51"/>
    </row>
    <row r="77" spans="1:12" ht="15">
      <c r="A77" s="15"/>
      <c r="B77" s="16"/>
      <c r="C77" s="11"/>
      <c r="D77" s="7" t="s">
        <v>31</v>
      </c>
      <c r="E77" s="71" t="s">
        <v>71</v>
      </c>
      <c r="F77" s="51">
        <v>200</v>
      </c>
      <c r="G77" s="76">
        <v>1.5</v>
      </c>
      <c r="H77" s="76">
        <v>1.3</v>
      </c>
      <c r="I77" s="76">
        <v>15.9</v>
      </c>
      <c r="J77" s="77">
        <v>81</v>
      </c>
      <c r="K77" s="52">
        <v>495</v>
      </c>
      <c r="L77" s="51"/>
    </row>
    <row r="78" spans="1:12" ht="15">
      <c r="A78" s="15"/>
      <c r="B78" s="16"/>
      <c r="C78" s="11"/>
      <c r="D78" s="7" t="s">
        <v>23</v>
      </c>
      <c r="E78" s="71" t="s">
        <v>51</v>
      </c>
      <c r="F78" s="77">
        <v>54</v>
      </c>
      <c r="G78" s="76">
        <v>2.2999999999999998</v>
      </c>
      <c r="H78" s="76">
        <v>0.8</v>
      </c>
      <c r="I78" s="77">
        <v>16</v>
      </c>
      <c r="J78" s="77">
        <v>126</v>
      </c>
      <c r="K78" s="52">
        <v>108</v>
      </c>
      <c r="L78" s="51"/>
    </row>
    <row r="79" spans="1:12" ht="15">
      <c r="A79" s="15"/>
      <c r="B79" s="16"/>
      <c r="C79" s="11"/>
      <c r="D79" s="58" t="s">
        <v>27</v>
      </c>
      <c r="E79" s="71" t="s">
        <v>46</v>
      </c>
      <c r="F79" s="51">
        <v>60</v>
      </c>
      <c r="G79" s="76">
        <v>1.5</v>
      </c>
      <c r="H79" s="76">
        <v>4.2</v>
      </c>
      <c r="I79" s="76">
        <v>20.100000000000001</v>
      </c>
      <c r="J79" s="77">
        <v>124</v>
      </c>
      <c r="K79" s="52">
        <v>189</v>
      </c>
      <c r="L79" s="51"/>
    </row>
    <row r="80" spans="1:12" ht="15">
      <c r="A80" s="15"/>
      <c r="B80" s="16"/>
      <c r="C80" s="11"/>
      <c r="D80" s="6"/>
      <c r="E80" s="71"/>
      <c r="F80" s="51"/>
      <c r="G80" s="76"/>
      <c r="H80" s="76"/>
      <c r="I80" s="76"/>
      <c r="J80" s="77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644</v>
      </c>
      <c r="G81" s="21">
        <f>SUM(G75:G80)</f>
        <v>14.2</v>
      </c>
      <c r="H81" s="21">
        <f>SUM(H75:H80)</f>
        <v>11.7</v>
      </c>
      <c r="I81" s="21">
        <f>SUM(I75:I80)</f>
        <v>67.2</v>
      </c>
      <c r="J81" s="21">
        <f>SUM(J75:J80)</f>
        <v>558</v>
      </c>
      <c r="K81" s="27"/>
      <c r="L81" s="21">
        <f t="shared" ref="L81" ca="1" si="28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71" t="s">
        <v>94</v>
      </c>
      <c r="F82" s="77">
        <v>145</v>
      </c>
      <c r="G82" s="76">
        <v>5.8</v>
      </c>
      <c r="H82" s="76">
        <v>5</v>
      </c>
      <c r="I82" s="76">
        <v>8</v>
      </c>
      <c r="J82" s="77">
        <v>100</v>
      </c>
      <c r="K82" s="52">
        <v>516</v>
      </c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58" t="s">
        <v>23</v>
      </c>
      <c r="E86" s="71" t="s">
        <v>51</v>
      </c>
      <c r="F86" s="77">
        <v>30</v>
      </c>
      <c r="G86" s="76">
        <v>2.2999999999999998</v>
      </c>
      <c r="H86" s="76">
        <v>0.8</v>
      </c>
      <c r="I86" s="76">
        <v>16</v>
      </c>
      <c r="J86" s="77">
        <v>70</v>
      </c>
      <c r="K86" s="52">
        <v>108</v>
      </c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175</v>
      </c>
      <c r="G88" s="21">
        <f t="shared" ref="G88" si="29">SUM(G82:G87)</f>
        <v>8.1</v>
      </c>
      <c r="H88" s="21">
        <f t="shared" ref="H88" si="30">SUM(H82:H87)</f>
        <v>5.8</v>
      </c>
      <c r="I88" s="21">
        <f t="shared" ref="I88" si="31">SUM(I82:I87)</f>
        <v>24</v>
      </c>
      <c r="J88" s="21">
        <f t="shared" ref="J88" si="32">SUM(J82:J87)</f>
        <v>170</v>
      </c>
      <c r="K88" s="27"/>
      <c r="L88" s="21">
        <f t="shared" ref="L88" ca="1" si="33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100" t="s">
        <v>4</v>
      </c>
      <c r="D89" s="101"/>
      <c r="E89" s="33"/>
      <c r="F89" s="34">
        <f>F55+F59+F69+F74+F81+F88</f>
        <v>2944</v>
      </c>
      <c r="G89" s="34">
        <f t="shared" ref="G89" si="34">G55+G59+G69+G74+G81+G88</f>
        <v>83</v>
      </c>
      <c r="H89" s="34">
        <f t="shared" ref="H89" si="35">H55+H59+H69+H74+H81+H88</f>
        <v>87.9</v>
      </c>
      <c r="I89" s="34">
        <f t="shared" ref="I89" si="36">I55+I59+I69+I74+I81+I88</f>
        <v>366.2</v>
      </c>
      <c r="J89" s="34">
        <f t="shared" ref="J89" si="37">J55+J59+J69+J74+J81+J88</f>
        <v>2849</v>
      </c>
      <c r="K89" s="35"/>
      <c r="L89" s="34">
        <f t="shared" ref="L89" ca="1" si="38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81" t="s">
        <v>121</v>
      </c>
      <c r="F90" s="82">
        <v>200</v>
      </c>
      <c r="G90" s="82">
        <v>14</v>
      </c>
      <c r="H90" s="82">
        <v>2</v>
      </c>
      <c r="I90" s="83">
        <v>8</v>
      </c>
      <c r="J90" s="82">
        <v>228</v>
      </c>
      <c r="K90" s="84">
        <v>268</v>
      </c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85" t="s">
        <v>67</v>
      </c>
      <c r="F92" s="59">
        <v>200</v>
      </c>
      <c r="G92" s="59">
        <v>1</v>
      </c>
      <c r="H92" s="59">
        <v>1</v>
      </c>
      <c r="I92" s="60">
        <v>15</v>
      </c>
      <c r="J92" s="59">
        <v>79</v>
      </c>
      <c r="K92" s="86">
        <v>501</v>
      </c>
      <c r="L92" s="51"/>
    </row>
    <row r="93" spans="1:12" ht="15">
      <c r="A93" s="25"/>
      <c r="B93" s="16"/>
      <c r="C93" s="11"/>
      <c r="D93" s="7" t="s">
        <v>23</v>
      </c>
      <c r="E93" s="85" t="s">
        <v>45</v>
      </c>
      <c r="F93" s="59">
        <v>60</v>
      </c>
      <c r="G93" s="59">
        <v>5</v>
      </c>
      <c r="H93" s="59">
        <v>8</v>
      </c>
      <c r="I93" s="60">
        <v>7</v>
      </c>
      <c r="J93" s="59">
        <v>199</v>
      </c>
      <c r="K93" s="86">
        <v>91</v>
      </c>
      <c r="L93" s="51"/>
    </row>
    <row r="94" spans="1:12" ht="15">
      <c r="A94" s="25"/>
      <c r="B94" s="16"/>
      <c r="C94" s="11"/>
      <c r="D94" s="7" t="s">
        <v>24</v>
      </c>
      <c r="E94" s="85" t="s">
        <v>55</v>
      </c>
      <c r="F94" s="59">
        <v>180</v>
      </c>
      <c r="G94" s="59">
        <v>0</v>
      </c>
      <c r="H94" s="59">
        <v>0</v>
      </c>
      <c r="I94" s="60">
        <v>10</v>
      </c>
      <c r="J94" s="59">
        <v>80</v>
      </c>
      <c r="K94" s="86">
        <v>112</v>
      </c>
      <c r="L94" s="51"/>
    </row>
    <row r="95" spans="1:12" ht="15">
      <c r="A95" s="25"/>
      <c r="B95" s="16"/>
      <c r="C95" s="11"/>
      <c r="D95" s="6"/>
      <c r="E95" s="62"/>
      <c r="F95" s="63"/>
      <c r="G95" s="63"/>
      <c r="H95" s="63"/>
      <c r="I95" s="63"/>
      <c r="J95" s="63"/>
      <c r="K95" s="63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640</v>
      </c>
      <c r="G97" s="21">
        <f t="shared" ref="G97" si="39">SUM(G90:G96)</f>
        <v>20</v>
      </c>
      <c r="H97" s="21">
        <f t="shared" ref="H97" si="40">SUM(H90:H96)</f>
        <v>11</v>
      </c>
      <c r="I97" s="21">
        <f t="shared" ref="I97" si="41">SUM(I90:I96)</f>
        <v>40</v>
      </c>
      <c r="J97" s="21">
        <f t="shared" ref="J97" si="42">SUM(J90:J96)</f>
        <v>586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" si="46">SUM(J98:J100)</f>
        <v>0</v>
      </c>
      <c r="K101" s="27"/>
      <c r="L101" s="21">
        <f t="shared" ref="L101" ca="1" si="47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88" t="s">
        <v>68</v>
      </c>
      <c r="F102" s="89">
        <v>70</v>
      </c>
      <c r="G102" s="89">
        <v>3</v>
      </c>
      <c r="H102" s="89">
        <v>0</v>
      </c>
      <c r="I102" s="90">
        <v>5</v>
      </c>
      <c r="J102" s="89">
        <v>47</v>
      </c>
      <c r="K102" s="87">
        <v>420</v>
      </c>
      <c r="L102" s="51"/>
    </row>
    <row r="103" spans="1:12" ht="15">
      <c r="A103" s="25"/>
      <c r="B103" s="16"/>
      <c r="C103" s="11"/>
      <c r="D103" s="7" t="s">
        <v>28</v>
      </c>
      <c r="E103" s="85" t="s">
        <v>116</v>
      </c>
      <c r="F103" s="59">
        <v>200</v>
      </c>
      <c r="G103" s="59">
        <v>8</v>
      </c>
      <c r="H103" s="59">
        <v>11</v>
      </c>
      <c r="I103" s="60">
        <v>24</v>
      </c>
      <c r="J103" s="59">
        <v>213</v>
      </c>
      <c r="K103" s="86">
        <v>132</v>
      </c>
      <c r="L103" s="51"/>
    </row>
    <row r="104" spans="1:12" ht="15">
      <c r="A104" s="25"/>
      <c r="B104" s="16"/>
      <c r="C104" s="11"/>
      <c r="D104" s="7" t="s">
        <v>29</v>
      </c>
      <c r="E104" s="85" t="s">
        <v>140</v>
      </c>
      <c r="F104" s="59">
        <v>130</v>
      </c>
      <c r="G104" s="59">
        <v>20</v>
      </c>
      <c r="H104" s="59">
        <v>13</v>
      </c>
      <c r="I104" s="60">
        <v>2</v>
      </c>
      <c r="J104" s="59">
        <v>204</v>
      </c>
      <c r="K104" s="86">
        <v>371</v>
      </c>
      <c r="L104" s="51"/>
    </row>
    <row r="105" spans="1:12" ht="15">
      <c r="A105" s="25"/>
      <c r="B105" s="16"/>
      <c r="C105" s="11"/>
      <c r="D105" s="7" t="s">
        <v>30</v>
      </c>
      <c r="E105" s="85" t="s">
        <v>69</v>
      </c>
      <c r="F105" s="59">
        <v>150</v>
      </c>
      <c r="G105" s="59">
        <v>3</v>
      </c>
      <c r="H105" s="59">
        <v>1</v>
      </c>
      <c r="I105" s="60">
        <v>13</v>
      </c>
      <c r="J105" s="59">
        <v>64</v>
      </c>
      <c r="K105" s="86">
        <v>241</v>
      </c>
      <c r="L105" s="51"/>
    </row>
    <row r="106" spans="1:12" ht="15">
      <c r="A106" s="25"/>
      <c r="B106" s="16"/>
      <c r="C106" s="11"/>
      <c r="D106" s="7" t="s">
        <v>31</v>
      </c>
      <c r="E106" s="92" t="s">
        <v>70</v>
      </c>
      <c r="F106" s="93">
        <v>200</v>
      </c>
      <c r="G106" s="93">
        <v>0</v>
      </c>
      <c r="H106" s="93">
        <v>0</v>
      </c>
      <c r="I106" s="94">
        <v>31</v>
      </c>
      <c r="J106" s="93">
        <v>126</v>
      </c>
      <c r="K106" s="91">
        <v>506</v>
      </c>
      <c r="L106" s="51"/>
    </row>
    <row r="107" spans="1:12" ht="15">
      <c r="A107" s="25"/>
      <c r="B107" s="16"/>
      <c r="C107" s="11"/>
      <c r="D107" s="7" t="s">
        <v>32</v>
      </c>
      <c r="E107" s="85" t="s">
        <v>51</v>
      </c>
      <c r="F107" s="59">
        <v>110</v>
      </c>
      <c r="G107" s="59">
        <v>2</v>
      </c>
      <c r="H107" s="59">
        <v>1</v>
      </c>
      <c r="I107" s="60">
        <v>16</v>
      </c>
      <c r="J107" s="59">
        <v>258</v>
      </c>
      <c r="K107" s="86">
        <v>108</v>
      </c>
      <c r="L107" s="51"/>
    </row>
    <row r="108" spans="1:12" ht="15">
      <c r="A108" s="25"/>
      <c r="B108" s="16"/>
      <c r="C108" s="11"/>
      <c r="D108" s="7" t="s">
        <v>33</v>
      </c>
      <c r="E108" s="85" t="s">
        <v>52</v>
      </c>
      <c r="F108" s="59">
        <v>80</v>
      </c>
      <c r="G108" s="59">
        <v>7</v>
      </c>
      <c r="H108" s="59">
        <v>1</v>
      </c>
      <c r="I108" s="60">
        <v>33</v>
      </c>
      <c r="J108" s="59">
        <v>139</v>
      </c>
      <c r="K108" s="86">
        <v>109</v>
      </c>
      <c r="L108" s="51"/>
    </row>
    <row r="109" spans="1:12" ht="15.75" thickBot="1">
      <c r="A109" s="25"/>
      <c r="B109" s="16"/>
      <c r="C109" s="11"/>
      <c r="D109" s="68" t="s">
        <v>139</v>
      </c>
      <c r="E109" s="96" t="s">
        <v>47</v>
      </c>
      <c r="F109" s="97">
        <v>200</v>
      </c>
      <c r="G109" s="97">
        <v>1</v>
      </c>
      <c r="H109" s="97">
        <v>0</v>
      </c>
      <c r="I109" s="98">
        <v>0</v>
      </c>
      <c r="J109" s="97">
        <v>46</v>
      </c>
      <c r="K109" s="95">
        <v>518</v>
      </c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1140</v>
      </c>
      <c r="G111" s="21">
        <f t="shared" ref="G111" si="48">SUM(G102:G110)</f>
        <v>44</v>
      </c>
      <c r="H111" s="21">
        <f t="shared" ref="H111" si="49">SUM(H102:H110)</f>
        <v>27</v>
      </c>
      <c r="I111" s="21">
        <f t="shared" ref="I111" si="50">SUM(I102:I110)</f>
        <v>124</v>
      </c>
      <c r="J111" s="21">
        <f t="shared" ref="J111" si="51">SUM(J102:J110)</f>
        <v>1097</v>
      </c>
      <c r="K111" s="27"/>
      <c r="L111" s="21">
        <f t="shared" ref="L111" ca="1" si="52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71" t="s">
        <v>53</v>
      </c>
      <c r="F112" s="51">
        <v>20</v>
      </c>
      <c r="G112" s="76">
        <v>1.8</v>
      </c>
      <c r="H112" s="76">
        <v>2.9</v>
      </c>
      <c r="I112" s="76">
        <v>22.5</v>
      </c>
      <c r="J112" s="77">
        <v>110</v>
      </c>
      <c r="K112" s="52">
        <v>589</v>
      </c>
      <c r="L112" s="51"/>
    </row>
    <row r="113" spans="1:12" ht="15">
      <c r="A113" s="25"/>
      <c r="B113" s="16"/>
      <c r="C113" s="11"/>
      <c r="D113" s="12" t="s">
        <v>31</v>
      </c>
      <c r="E113" s="71" t="s">
        <v>54</v>
      </c>
      <c r="F113" s="51">
        <v>200</v>
      </c>
      <c r="G113" s="76">
        <v>3.6</v>
      </c>
      <c r="H113" s="76">
        <v>3.3</v>
      </c>
      <c r="I113" s="76">
        <v>25</v>
      </c>
      <c r="J113" s="77">
        <v>144</v>
      </c>
      <c r="K113" s="52">
        <v>497</v>
      </c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220</v>
      </c>
      <c r="G116" s="21">
        <f t="shared" ref="G116" si="53">SUM(G112:G115)</f>
        <v>5.4</v>
      </c>
      <c r="H116" s="21">
        <f t="shared" ref="H116" si="54">SUM(H112:H115)</f>
        <v>6.1999999999999993</v>
      </c>
      <c r="I116" s="21">
        <f t="shared" ref="I116" si="55">SUM(I112:I115)</f>
        <v>47.5</v>
      </c>
      <c r="J116" s="21">
        <f t="shared" ref="J116" si="56">SUM(J112:J115)</f>
        <v>254</v>
      </c>
      <c r="K116" s="27"/>
      <c r="L116" s="21">
        <f t="shared" ref="L116" ca="1" si="57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71" t="s">
        <v>95</v>
      </c>
      <c r="F117" s="51">
        <v>180</v>
      </c>
      <c r="G117" s="76">
        <v>24</v>
      </c>
      <c r="H117" s="76">
        <v>35.200000000000003</v>
      </c>
      <c r="I117" s="76">
        <v>23.9</v>
      </c>
      <c r="J117" s="78">
        <v>521</v>
      </c>
      <c r="K117" s="52">
        <v>313</v>
      </c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71" t="s">
        <v>96</v>
      </c>
      <c r="F119" s="51">
        <v>200</v>
      </c>
      <c r="G119" s="76">
        <v>0.1</v>
      </c>
      <c r="H119" s="76">
        <v>0</v>
      </c>
      <c r="I119" s="76">
        <v>15</v>
      </c>
      <c r="J119" s="77">
        <v>60</v>
      </c>
      <c r="K119" s="52">
        <v>493</v>
      </c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380</v>
      </c>
      <c r="G123" s="21">
        <f t="shared" ref="G123" si="58">SUM(G117:G122)</f>
        <v>24.1</v>
      </c>
      <c r="H123" s="21">
        <f t="shared" ref="H123" si="59">SUM(H117:H122)</f>
        <v>35.200000000000003</v>
      </c>
      <c r="I123" s="21">
        <f t="shared" ref="I123" si="60">SUM(I117:I122)</f>
        <v>38.9</v>
      </c>
      <c r="J123" s="21">
        <f t="shared" ref="J123" si="61">SUM(J117:J122)</f>
        <v>581</v>
      </c>
      <c r="K123" s="27"/>
      <c r="L123" s="21">
        <f t="shared" ref="L123" ca="1" si="62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71" t="s">
        <v>59</v>
      </c>
      <c r="F124" s="51">
        <v>145</v>
      </c>
      <c r="G124" s="76">
        <v>5.8</v>
      </c>
      <c r="H124" s="76">
        <v>5</v>
      </c>
      <c r="I124" s="76">
        <v>8</v>
      </c>
      <c r="J124" s="77">
        <v>100</v>
      </c>
      <c r="K124" s="52">
        <v>516</v>
      </c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145</v>
      </c>
      <c r="G130" s="21">
        <f t="shared" ref="G130" si="63">SUM(G124:G129)</f>
        <v>5.8</v>
      </c>
      <c r="H130" s="21">
        <f t="shared" ref="H130" si="64">SUM(H124:H129)</f>
        <v>5</v>
      </c>
      <c r="I130" s="21">
        <f t="shared" ref="I130" si="65">SUM(I124:I129)</f>
        <v>8</v>
      </c>
      <c r="J130" s="21">
        <f t="shared" ref="J130" si="66">SUM(J124:J129)</f>
        <v>100</v>
      </c>
      <c r="K130" s="27"/>
      <c r="L130" s="21">
        <f t="shared" ref="L130" ca="1" si="67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100" t="s">
        <v>4</v>
      </c>
      <c r="D131" s="101"/>
      <c r="E131" s="33"/>
      <c r="F131" s="34">
        <f>F97+F101+F111+F116+F123+F130</f>
        <v>2525</v>
      </c>
      <c r="G131" s="34">
        <f t="shared" ref="G131" si="68">G97+G101+G111+G116+G123+G130</f>
        <v>99.3</v>
      </c>
      <c r="H131" s="34">
        <f t="shared" ref="H131" si="69">H97+H101+H111+H116+H123+H130</f>
        <v>84.4</v>
      </c>
      <c r="I131" s="34">
        <f t="shared" ref="I131" si="70">I97+I101+I111+I116+I123+I130</f>
        <v>258.39999999999998</v>
      </c>
      <c r="J131" s="34">
        <f t="shared" ref="J131" si="71">J97+J101+J111+J116+J123+J130</f>
        <v>2618</v>
      </c>
      <c r="K131" s="35"/>
      <c r="L131" s="34">
        <f t="shared" ref="L131" ca="1" si="72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81" t="s">
        <v>127</v>
      </c>
      <c r="F132" s="82">
        <v>200</v>
      </c>
      <c r="G132" s="82">
        <v>31</v>
      </c>
      <c r="H132" s="82">
        <v>28</v>
      </c>
      <c r="I132" s="83">
        <v>109</v>
      </c>
      <c r="J132" s="82">
        <v>561</v>
      </c>
      <c r="K132" s="84">
        <v>293</v>
      </c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85" t="s">
        <v>113</v>
      </c>
      <c r="F134" s="59">
        <v>200</v>
      </c>
      <c r="G134" s="59">
        <v>2</v>
      </c>
      <c r="H134" s="59">
        <v>2</v>
      </c>
      <c r="I134" s="60">
        <v>16</v>
      </c>
      <c r="J134" s="59">
        <v>81</v>
      </c>
      <c r="K134" s="86">
        <v>495</v>
      </c>
      <c r="L134" s="51"/>
    </row>
    <row r="135" spans="1:12" ht="15">
      <c r="A135" s="25"/>
      <c r="B135" s="16"/>
      <c r="C135" s="11"/>
      <c r="D135" s="7" t="s">
        <v>23</v>
      </c>
      <c r="E135" s="85" t="s">
        <v>45</v>
      </c>
      <c r="F135" s="59">
        <v>60</v>
      </c>
      <c r="G135" s="59">
        <v>5</v>
      </c>
      <c r="H135" s="59">
        <v>8</v>
      </c>
      <c r="I135" s="60">
        <v>7</v>
      </c>
      <c r="J135" s="59">
        <v>199</v>
      </c>
      <c r="K135" s="86">
        <v>91</v>
      </c>
      <c r="L135" s="51"/>
    </row>
    <row r="136" spans="1:12" ht="15">
      <c r="A136" s="25"/>
      <c r="B136" s="16"/>
      <c r="C136" s="11"/>
      <c r="D136" s="7" t="s">
        <v>24</v>
      </c>
      <c r="E136" s="85" t="s">
        <v>55</v>
      </c>
      <c r="F136" s="59">
        <v>185</v>
      </c>
      <c r="G136" s="59">
        <v>0</v>
      </c>
      <c r="H136" s="59">
        <v>0</v>
      </c>
      <c r="I136" s="60">
        <v>20</v>
      </c>
      <c r="J136" s="59">
        <v>80</v>
      </c>
      <c r="K136" s="86">
        <v>112</v>
      </c>
      <c r="L136" s="51"/>
    </row>
    <row r="137" spans="1:12" ht="15">
      <c r="A137" s="25"/>
      <c r="B137" s="16"/>
      <c r="C137" s="11"/>
      <c r="D137" s="6"/>
      <c r="E137" s="62"/>
      <c r="F137" s="63"/>
      <c r="G137" s="63"/>
      <c r="H137" s="63"/>
      <c r="I137" s="63"/>
      <c r="J137" s="63"/>
      <c r="K137" s="63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645</v>
      </c>
      <c r="G139" s="21">
        <f t="shared" ref="G139" si="73">SUM(G132:G138)</f>
        <v>38</v>
      </c>
      <c r="H139" s="21">
        <f t="shared" ref="H139" si="74">SUM(H132:H138)</f>
        <v>38</v>
      </c>
      <c r="I139" s="21">
        <f t="shared" ref="I139" si="75">SUM(I132:I138)</f>
        <v>152</v>
      </c>
      <c r="J139" s="21">
        <f t="shared" ref="J139" si="76">SUM(J132:J138)</f>
        <v>921</v>
      </c>
      <c r="K139" s="27"/>
      <c r="L139" s="21">
        <f t="shared" ref="L139:L181" si="77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8">SUM(G140:G142)</f>
        <v>0</v>
      </c>
      <c r="H143" s="21">
        <f t="shared" ref="H143" si="79">SUM(H140:H142)</f>
        <v>0</v>
      </c>
      <c r="I143" s="21">
        <f t="shared" ref="I143" si="80">SUM(I140:I142)</f>
        <v>0</v>
      </c>
      <c r="J143" s="21">
        <f t="shared" ref="J143" si="81">SUM(J140:J142)</f>
        <v>0</v>
      </c>
      <c r="K143" s="27"/>
      <c r="L143" s="21">
        <f t="shared" ref="L143" ca="1" si="82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88" t="s">
        <v>128</v>
      </c>
      <c r="F144" s="89">
        <v>76</v>
      </c>
      <c r="G144" s="89">
        <v>3</v>
      </c>
      <c r="H144" s="89">
        <v>8</v>
      </c>
      <c r="I144" s="90">
        <v>11</v>
      </c>
      <c r="J144" s="89">
        <v>179</v>
      </c>
      <c r="K144" s="87">
        <v>190</v>
      </c>
      <c r="L144" s="51"/>
    </row>
    <row r="145" spans="1:12" ht="15">
      <c r="A145" s="25"/>
      <c r="B145" s="16"/>
      <c r="C145" s="11"/>
      <c r="D145" s="7" t="s">
        <v>28</v>
      </c>
      <c r="E145" s="85" t="s">
        <v>72</v>
      </c>
      <c r="F145" s="59">
        <v>200</v>
      </c>
      <c r="G145" s="59">
        <v>4</v>
      </c>
      <c r="H145" s="59">
        <v>10</v>
      </c>
      <c r="I145" s="60">
        <v>34</v>
      </c>
      <c r="J145" s="59">
        <v>241</v>
      </c>
      <c r="K145" s="86">
        <v>155</v>
      </c>
      <c r="L145" s="51"/>
    </row>
    <row r="146" spans="1:12" ht="15">
      <c r="A146" s="25"/>
      <c r="B146" s="16"/>
      <c r="C146" s="11"/>
      <c r="D146" s="7" t="s">
        <v>29</v>
      </c>
      <c r="E146" s="85" t="s">
        <v>73</v>
      </c>
      <c r="F146" s="59">
        <v>130</v>
      </c>
      <c r="G146" s="59">
        <v>18</v>
      </c>
      <c r="H146" s="59">
        <v>14</v>
      </c>
      <c r="I146" s="60">
        <v>5</v>
      </c>
      <c r="J146" s="59">
        <v>213</v>
      </c>
      <c r="K146" s="86">
        <v>398</v>
      </c>
      <c r="L146" s="51"/>
    </row>
    <row r="147" spans="1:12" ht="15">
      <c r="A147" s="25"/>
      <c r="B147" s="16"/>
      <c r="C147" s="11"/>
      <c r="D147" s="7" t="s">
        <v>30</v>
      </c>
      <c r="E147" s="85" t="s">
        <v>74</v>
      </c>
      <c r="F147" s="59">
        <v>230</v>
      </c>
      <c r="G147" s="59">
        <v>2</v>
      </c>
      <c r="H147" s="59">
        <v>5</v>
      </c>
      <c r="I147" s="59">
        <v>13</v>
      </c>
      <c r="J147" s="60">
        <v>102</v>
      </c>
      <c r="K147" s="86">
        <v>173</v>
      </c>
      <c r="L147" s="51"/>
    </row>
    <row r="148" spans="1:12" ht="15.75" thickBot="1">
      <c r="A148" s="25"/>
      <c r="B148" s="16"/>
      <c r="C148" s="11"/>
      <c r="D148" s="7" t="s">
        <v>31</v>
      </c>
      <c r="E148" s="85" t="s">
        <v>66</v>
      </c>
      <c r="F148" s="59">
        <v>200</v>
      </c>
      <c r="G148" s="59">
        <v>1</v>
      </c>
      <c r="H148" s="59">
        <v>0</v>
      </c>
      <c r="I148" s="60">
        <v>27</v>
      </c>
      <c r="J148" s="59">
        <v>110</v>
      </c>
      <c r="K148" s="95">
        <v>509</v>
      </c>
      <c r="L148" s="51"/>
    </row>
    <row r="149" spans="1:12" ht="15">
      <c r="A149" s="25"/>
      <c r="B149" s="16"/>
      <c r="C149" s="11"/>
      <c r="D149" s="7" t="s">
        <v>32</v>
      </c>
      <c r="E149" s="85" t="s">
        <v>51</v>
      </c>
      <c r="F149" s="59">
        <v>60</v>
      </c>
      <c r="G149" s="59">
        <v>8</v>
      </c>
      <c r="H149" s="59">
        <v>1</v>
      </c>
      <c r="I149" s="60">
        <v>40</v>
      </c>
      <c r="J149" s="59">
        <v>141</v>
      </c>
      <c r="K149" s="86">
        <v>108</v>
      </c>
      <c r="L149" s="51"/>
    </row>
    <row r="150" spans="1:12" ht="15">
      <c r="A150" s="25"/>
      <c r="B150" s="16"/>
      <c r="C150" s="11"/>
      <c r="D150" s="7" t="s">
        <v>33</v>
      </c>
      <c r="E150" s="85" t="s">
        <v>52</v>
      </c>
      <c r="F150" s="59">
        <v>80</v>
      </c>
      <c r="G150" s="59">
        <v>7</v>
      </c>
      <c r="H150" s="59">
        <v>1</v>
      </c>
      <c r="I150" s="60">
        <v>33</v>
      </c>
      <c r="J150" s="59">
        <v>139</v>
      </c>
      <c r="K150" s="86">
        <v>109</v>
      </c>
      <c r="L150" s="51"/>
    </row>
    <row r="151" spans="1:12" ht="15">
      <c r="A151" s="25"/>
      <c r="B151" s="16"/>
      <c r="C151" s="11"/>
      <c r="D151" s="69" t="s">
        <v>139</v>
      </c>
      <c r="E151" s="92" t="s">
        <v>47</v>
      </c>
      <c r="F151" s="93">
        <v>200</v>
      </c>
      <c r="G151" s="93">
        <v>1</v>
      </c>
      <c r="H151" s="93">
        <v>0</v>
      </c>
      <c r="I151" s="94">
        <v>0</v>
      </c>
      <c r="J151" s="93">
        <v>46</v>
      </c>
      <c r="K151" s="91">
        <v>518</v>
      </c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1176</v>
      </c>
      <c r="G153" s="21">
        <f t="shared" ref="G153" si="83">SUM(G144:G152)</f>
        <v>44</v>
      </c>
      <c r="H153" s="21">
        <f t="shared" ref="H153" si="84">SUM(H144:H152)</f>
        <v>39</v>
      </c>
      <c r="I153" s="21">
        <f t="shared" ref="I153" si="85">SUM(I144:I152)</f>
        <v>163</v>
      </c>
      <c r="J153" s="21">
        <f t="shared" ref="J153" si="86">SUM(J144:J152)</f>
        <v>1171</v>
      </c>
      <c r="K153" s="27"/>
      <c r="L153" s="21">
        <f t="shared" ref="L153" ca="1" si="87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71" t="s">
        <v>97</v>
      </c>
      <c r="F154" s="77">
        <v>100</v>
      </c>
      <c r="G154" s="76">
        <v>4.5</v>
      </c>
      <c r="H154" s="76">
        <v>7.8</v>
      </c>
      <c r="I154" s="76">
        <v>36.200000000000003</v>
      </c>
      <c r="J154" s="77">
        <v>233</v>
      </c>
      <c r="K154" s="52">
        <v>564</v>
      </c>
      <c r="L154" s="51"/>
    </row>
    <row r="155" spans="1:12" ht="15">
      <c r="A155" s="25"/>
      <c r="B155" s="16"/>
      <c r="C155" s="11"/>
      <c r="D155" s="12" t="s">
        <v>31</v>
      </c>
      <c r="E155" s="71" t="s">
        <v>93</v>
      </c>
      <c r="F155" s="51">
        <v>200</v>
      </c>
      <c r="G155" s="76">
        <v>3.6</v>
      </c>
      <c r="H155" s="76">
        <v>3.3</v>
      </c>
      <c r="I155" s="76">
        <v>25</v>
      </c>
      <c r="J155" s="77">
        <v>144</v>
      </c>
      <c r="K155" s="52">
        <v>496</v>
      </c>
      <c r="L155" s="51"/>
    </row>
    <row r="156" spans="1:12" ht="15">
      <c r="A156" s="25"/>
      <c r="B156" s="16"/>
      <c r="C156" s="11"/>
      <c r="D156" s="61" t="s">
        <v>24</v>
      </c>
      <c r="E156" s="50" t="s">
        <v>55</v>
      </c>
      <c r="F156" s="51">
        <v>180</v>
      </c>
      <c r="G156" s="51">
        <v>0.4</v>
      </c>
      <c r="H156" s="51">
        <v>0.4</v>
      </c>
      <c r="I156" s="51">
        <v>9.8000000000000007</v>
      </c>
      <c r="J156" s="51">
        <v>87</v>
      </c>
      <c r="K156" s="52">
        <v>112</v>
      </c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480</v>
      </c>
      <c r="G158" s="21">
        <f t="shared" ref="G158" si="88">SUM(G154:G157)</f>
        <v>8.5</v>
      </c>
      <c r="H158" s="21">
        <f t="shared" ref="H158" si="89">SUM(H154:H157)</f>
        <v>11.5</v>
      </c>
      <c r="I158" s="21">
        <f t="shared" ref="I158" si="90">SUM(I154:I157)</f>
        <v>71</v>
      </c>
      <c r="J158" s="21">
        <f t="shared" ref="J158" si="91">SUM(J154:J157)</f>
        <v>464</v>
      </c>
      <c r="K158" s="27"/>
      <c r="L158" s="21">
        <f t="shared" ref="L158" ca="1" si="92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71" t="s">
        <v>98</v>
      </c>
      <c r="F159" s="77">
        <v>120</v>
      </c>
      <c r="G159" s="76">
        <v>13.9</v>
      </c>
      <c r="H159" s="76">
        <v>2.1</v>
      </c>
      <c r="I159" s="76">
        <v>9.6</v>
      </c>
      <c r="J159" s="77">
        <v>126</v>
      </c>
      <c r="K159" s="52">
        <v>346</v>
      </c>
      <c r="L159" s="51"/>
    </row>
    <row r="160" spans="1:12" ht="15">
      <c r="A160" s="25"/>
      <c r="B160" s="16"/>
      <c r="C160" s="11"/>
      <c r="D160" s="7" t="s">
        <v>30</v>
      </c>
      <c r="E160" s="71" t="s">
        <v>84</v>
      </c>
      <c r="F160" s="77">
        <v>150</v>
      </c>
      <c r="G160" s="76">
        <v>2</v>
      </c>
      <c r="H160" s="76">
        <v>3</v>
      </c>
      <c r="I160" s="76">
        <v>13</v>
      </c>
      <c r="J160" s="77">
        <v>93</v>
      </c>
      <c r="K160" s="52">
        <v>242</v>
      </c>
      <c r="L160" s="51"/>
    </row>
    <row r="161" spans="1:12" ht="15">
      <c r="A161" s="25"/>
      <c r="B161" s="16"/>
      <c r="C161" s="11"/>
      <c r="D161" s="7" t="s">
        <v>31</v>
      </c>
      <c r="E161" s="71" t="s">
        <v>58</v>
      </c>
      <c r="F161" s="77">
        <v>200</v>
      </c>
      <c r="G161" s="76">
        <v>0.1</v>
      </c>
      <c r="H161" s="76">
        <v>0</v>
      </c>
      <c r="I161" s="76">
        <v>15.2</v>
      </c>
      <c r="J161" s="77">
        <v>61</v>
      </c>
      <c r="K161" s="52">
        <v>494</v>
      </c>
      <c r="L161" s="51"/>
    </row>
    <row r="162" spans="1:12" ht="15">
      <c r="A162" s="25"/>
      <c r="B162" s="16"/>
      <c r="C162" s="11"/>
      <c r="D162" s="7" t="s">
        <v>23</v>
      </c>
      <c r="E162" s="71" t="s">
        <v>51</v>
      </c>
      <c r="F162" s="51">
        <v>50</v>
      </c>
      <c r="G162" s="76">
        <v>2.2999999999999998</v>
      </c>
      <c r="H162" s="76">
        <v>0.8</v>
      </c>
      <c r="I162" s="76">
        <v>16</v>
      </c>
      <c r="J162" s="77">
        <v>118</v>
      </c>
      <c r="K162" s="52">
        <v>108</v>
      </c>
      <c r="L162" s="51"/>
    </row>
    <row r="163" spans="1:12" ht="15">
      <c r="A163" s="25"/>
      <c r="B163" s="16"/>
      <c r="C163" s="11"/>
      <c r="D163" s="75" t="s">
        <v>86</v>
      </c>
      <c r="E163" s="71" t="s">
        <v>99</v>
      </c>
      <c r="F163" s="51">
        <v>20</v>
      </c>
      <c r="G163" s="76">
        <v>0.5</v>
      </c>
      <c r="H163" s="76">
        <v>1.9</v>
      </c>
      <c r="I163" s="76">
        <v>3.5</v>
      </c>
      <c r="J163" s="77">
        <v>38</v>
      </c>
      <c r="K163" s="52">
        <v>453</v>
      </c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540</v>
      </c>
      <c r="G165" s="21">
        <f t="shared" ref="G165" si="93">SUM(G159:G164)</f>
        <v>18.8</v>
      </c>
      <c r="H165" s="21">
        <f t="shared" ref="H165" si="94">SUM(H159:H164)</f>
        <v>7.7999999999999989</v>
      </c>
      <c r="I165" s="21">
        <f t="shared" ref="I165" si="95">SUM(I159:I164)</f>
        <v>57.3</v>
      </c>
      <c r="J165" s="21">
        <f t="shared" ref="J165" si="96">SUM(J159:J164)</f>
        <v>436</v>
      </c>
      <c r="K165" s="27"/>
      <c r="L165" s="21">
        <f t="shared" ref="L165" ca="1" si="97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71" t="s">
        <v>94</v>
      </c>
      <c r="F166" s="77">
        <v>170</v>
      </c>
      <c r="G166" s="76">
        <v>5.8</v>
      </c>
      <c r="H166" s="76">
        <v>5</v>
      </c>
      <c r="I166" s="76">
        <v>8</v>
      </c>
      <c r="J166" s="77">
        <v>100</v>
      </c>
      <c r="K166" s="52">
        <v>516</v>
      </c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58" t="s">
        <v>23</v>
      </c>
      <c r="E170" s="71" t="s">
        <v>51</v>
      </c>
      <c r="F170" s="51">
        <v>30</v>
      </c>
      <c r="G170" s="76">
        <v>2.2999999999999998</v>
      </c>
      <c r="H170" s="76">
        <v>0.8</v>
      </c>
      <c r="I170" s="76">
        <v>16</v>
      </c>
      <c r="J170" s="77">
        <v>70</v>
      </c>
      <c r="K170" s="52">
        <v>108</v>
      </c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98">SUM(G166:G171)</f>
        <v>8.1</v>
      </c>
      <c r="H172" s="21">
        <f t="shared" ref="H172" si="99">SUM(H166:H171)</f>
        <v>5.8</v>
      </c>
      <c r="I172" s="21">
        <f t="shared" ref="I172" si="100">SUM(I166:I171)</f>
        <v>24</v>
      </c>
      <c r="J172" s="21">
        <f t="shared" ref="J172" si="101">SUM(J166:J171)</f>
        <v>170</v>
      </c>
      <c r="K172" s="27"/>
      <c r="L172" s="21">
        <f t="shared" ref="L172" ca="1" si="102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100" t="s">
        <v>4</v>
      </c>
      <c r="D173" s="101"/>
      <c r="E173" s="33"/>
      <c r="F173" s="34">
        <f>F139+F143+F153+F158+F165+F172</f>
        <v>3041</v>
      </c>
      <c r="G173" s="34">
        <f t="shared" ref="G173" si="103">G139+G143+G153+G158+G165+G172</f>
        <v>117.39999999999999</v>
      </c>
      <c r="H173" s="34">
        <f t="shared" ref="H173" si="104">H139+H143+H153+H158+H165+H172</f>
        <v>102.1</v>
      </c>
      <c r="I173" s="34">
        <f t="shared" ref="I173" si="105">I139+I143+I153+I158+I165+I172</f>
        <v>467.3</v>
      </c>
      <c r="J173" s="34">
        <f t="shared" ref="J173" si="106">J139+J143+J153+J158+J165+J172</f>
        <v>3162</v>
      </c>
      <c r="K173" s="35"/>
      <c r="L173" s="34">
        <f t="shared" ref="L173" ca="1" si="107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81" t="s">
        <v>129</v>
      </c>
      <c r="F174" s="82">
        <v>200</v>
      </c>
      <c r="G174" s="82">
        <v>6</v>
      </c>
      <c r="H174" s="82">
        <v>5</v>
      </c>
      <c r="I174" s="83">
        <v>19</v>
      </c>
      <c r="J174" s="82">
        <v>146</v>
      </c>
      <c r="K174" s="84">
        <v>165</v>
      </c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85" t="s">
        <v>67</v>
      </c>
      <c r="F176" s="59">
        <v>200</v>
      </c>
      <c r="G176" s="59">
        <v>3</v>
      </c>
      <c r="H176" s="59">
        <v>3</v>
      </c>
      <c r="I176" s="60">
        <v>16</v>
      </c>
      <c r="J176" s="59">
        <v>79</v>
      </c>
      <c r="K176" s="86">
        <v>501</v>
      </c>
      <c r="L176" s="51"/>
    </row>
    <row r="177" spans="1:12" ht="15">
      <c r="A177" s="25"/>
      <c r="B177" s="16"/>
      <c r="C177" s="11"/>
      <c r="D177" s="7" t="s">
        <v>23</v>
      </c>
      <c r="E177" s="85" t="s">
        <v>119</v>
      </c>
      <c r="F177" s="59">
        <v>60</v>
      </c>
      <c r="G177" s="59">
        <v>5</v>
      </c>
      <c r="H177" s="59">
        <v>7</v>
      </c>
      <c r="I177" s="60">
        <v>8</v>
      </c>
      <c r="J177" s="59">
        <v>254</v>
      </c>
      <c r="K177" s="86">
        <v>91</v>
      </c>
      <c r="L177" s="51"/>
    </row>
    <row r="178" spans="1:12" ht="15">
      <c r="A178" s="25"/>
      <c r="B178" s="16"/>
      <c r="C178" s="11"/>
      <c r="D178" s="7" t="s">
        <v>24</v>
      </c>
      <c r="E178" s="85" t="s">
        <v>55</v>
      </c>
      <c r="F178" s="59">
        <v>105</v>
      </c>
      <c r="G178" s="59">
        <v>0</v>
      </c>
      <c r="H178" s="59">
        <v>0</v>
      </c>
      <c r="I178" s="60">
        <v>10</v>
      </c>
      <c r="J178" s="59">
        <v>70</v>
      </c>
      <c r="K178" s="86">
        <v>112</v>
      </c>
      <c r="L178" s="51"/>
    </row>
    <row r="179" spans="1:12" ht="15">
      <c r="A179" s="25"/>
      <c r="B179" s="16"/>
      <c r="C179" s="11"/>
      <c r="D179" s="6"/>
      <c r="E179" s="62"/>
      <c r="F179" s="63"/>
      <c r="G179" s="63"/>
      <c r="H179" s="63"/>
      <c r="I179" s="63"/>
      <c r="J179" s="63"/>
      <c r="K179" s="63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565</v>
      </c>
      <c r="G181" s="21">
        <f t="shared" ref="G181" si="108">SUM(G174:G180)</f>
        <v>14</v>
      </c>
      <c r="H181" s="21">
        <f t="shared" ref="H181" si="109">SUM(H174:H180)</f>
        <v>15</v>
      </c>
      <c r="I181" s="21">
        <f t="shared" ref="I181" si="110">SUM(I174:I180)</f>
        <v>53</v>
      </c>
      <c r="J181" s="21">
        <f t="shared" ref="J181" si="111">SUM(J174:J180)</f>
        <v>549</v>
      </c>
      <c r="K181" s="27"/>
      <c r="L181" s="21">
        <f t="shared" si="77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2">SUM(G182:G184)</f>
        <v>0</v>
      </c>
      <c r="H185" s="21">
        <f t="shared" ref="H185" si="113">SUM(H182:H184)</f>
        <v>0</v>
      </c>
      <c r="I185" s="21">
        <f t="shared" ref="I185" si="114">SUM(I182:I184)</f>
        <v>0</v>
      </c>
      <c r="J185" s="21">
        <f t="shared" ref="J185" si="115">SUM(J182:J184)</f>
        <v>0</v>
      </c>
      <c r="K185" s="27"/>
      <c r="L185" s="21">
        <f t="shared" ref="L185" ca="1" si="116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88" t="s">
        <v>75</v>
      </c>
      <c r="F186" s="89">
        <v>70</v>
      </c>
      <c r="G186" s="89">
        <v>1</v>
      </c>
      <c r="H186" s="89">
        <v>2</v>
      </c>
      <c r="I186" s="90">
        <v>5</v>
      </c>
      <c r="J186" s="89">
        <v>69</v>
      </c>
      <c r="K186" s="87">
        <v>114</v>
      </c>
      <c r="L186" s="51"/>
    </row>
    <row r="187" spans="1:12" ht="15">
      <c r="A187" s="25"/>
      <c r="B187" s="16"/>
      <c r="C187" s="11"/>
      <c r="D187" s="7" t="s">
        <v>28</v>
      </c>
      <c r="E187" s="85" t="s">
        <v>76</v>
      </c>
      <c r="F187" s="59">
        <v>200</v>
      </c>
      <c r="G187" s="59">
        <v>5</v>
      </c>
      <c r="H187" s="59">
        <v>10</v>
      </c>
      <c r="I187" s="60">
        <v>21</v>
      </c>
      <c r="J187" s="59">
        <v>112</v>
      </c>
      <c r="K187" s="86">
        <v>156</v>
      </c>
      <c r="L187" s="51"/>
    </row>
    <row r="188" spans="1:12" ht="15">
      <c r="A188" s="25"/>
      <c r="B188" s="16"/>
      <c r="C188" s="11"/>
      <c r="D188" s="7" t="s">
        <v>29</v>
      </c>
      <c r="E188" s="85" t="s">
        <v>77</v>
      </c>
      <c r="F188" s="59">
        <v>90</v>
      </c>
      <c r="G188" s="59">
        <v>17</v>
      </c>
      <c r="H188" s="59">
        <v>11</v>
      </c>
      <c r="I188" s="60">
        <v>0</v>
      </c>
      <c r="J188" s="59">
        <v>170</v>
      </c>
      <c r="K188" s="86">
        <v>404</v>
      </c>
      <c r="L188" s="51"/>
    </row>
    <row r="189" spans="1:12" ht="15">
      <c r="A189" s="25"/>
      <c r="B189" s="16"/>
      <c r="C189" s="11"/>
      <c r="D189" s="7" t="s">
        <v>30</v>
      </c>
      <c r="E189" s="85" t="s">
        <v>78</v>
      </c>
      <c r="F189" s="59">
        <v>200</v>
      </c>
      <c r="G189" s="59">
        <v>4</v>
      </c>
      <c r="H189" s="59">
        <v>11</v>
      </c>
      <c r="I189" s="60">
        <v>17</v>
      </c>
      <c r="J189" s="59">
        <v>180</v>
      </c>
      <c r="K189" s="86">
        <v>195</v>
      </c>
      <c r="L189" s="51"/>
    </row>
    <row r="190" spans="1:12" ht="15.75" thickBot="1">
      <c r="A190" s="25"/>
      <c r="B190" s="16"/>
      <c r="C190" s="11"/>
      <c r="D190" s="7" t="s">
        <v>31</v>
      </c>
      <c r="E190" s="96" t="s">
        <v>79</v>
      </c>
      <c r="F190" s="97">
        <v>200</v>
      </c>
      <c r="G190" s="97">
        <v>1</v>
      </c>
      <c r="H190" s="97">
        <v>0</v>
      </c>
      <c r="I190" s="98">
        <v>22</v>
      </c>
      <c r="J190" s="97">
        <v>93</v>
      </c>
      <c r="K190" s="95">
        <v>507</v>
      </c>
      <c r="L190" s="51"/>
    </row>
    <row r="191" spans="1:12" ht="15">
      <c r="A191" s="25"/>
      <c r="B191" s="16"/>
      <c r="C191" s="11"/>
      <c r="D191" s="7" t="s">
        <v>32</v>
      </c>
      <c r="E191" s="85" t="s">
        <v>51</v>
      </c>
      <c r="F191" s="59">
        <v>110</v>
      </c>
      <c r="G191" s="59">
        <v>8</v>
      </c>
      <c r="H191" s="59">
        <v>1</v>
      </c>
      <c r="I191" s="60">
        <v>40</v>
      </c>
      <c r="J191" s="59">
        <v>258</v>
      </c>
      <c r="K191" s="86">
        <v>108</v>
      </c>
      <c r="L191" s="51"/>
    </row>
    <row r="192" spans="1:12" ht="15">
      <c r="A192" s="25"/>
      <c r="B192" s="16"/>
      <c r="C192" s="11"/>
      <c r="D192" s="7" t="s">
        <v>33</v>
      </c>
      <c r="E192" s="85" t="s">
        <v>52</v>
      </c>
      <c r="F192" s="59">
        <v>80</v>
      </c>
      <c r="G192" s="59">
        <v>5</v>
      </c>
      <c r="H192" s="59">
        <v>1</v>
      </c>
      <c r="I192" s="60">
        <v>26</v>
      </c>
      <c r="J192" s="59">
        <v>139</v>
      </c>
      <c r="K192" s="86">
        <v>109</v>
      </c>
      <c r="L192" s="51"/>
    </row>
    <row r="193" spans="1:12" ht="15">
      <c r="A193" s="25"/>
      <c r="B193" s="16"/>
      <c r="C193" s="11"/>
      <c r="D193" s="68" t="s">
        <v>139</v>
      </c>
      <c r="E193" s="92" t="s">
        <v>47</v>
      </c>
      <c r="F193" s="93">
        <v>200</v>
      </c>
      <c r="G193" s="93">
        <v>1</v>
      </c>
      <c r="H193" s="93">
        <v>0</v>
      </c>
      <c r="I193" s="94">
        <v>0</v>
      </c>
      <c r="J193" s="93">
        <v>46</v>
      </c>
      <c r="K193" s="91">
        <v>518</v>
      </c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1150</v>
      </c>
      <c r="G195" s="21">
        <f t="shared" ref="G195" si="117">SUM(G186:G194)</f>
        <v>42</v>
      </c>
      <c r="H195" s="21">
        <f t="shared" ref="H195" si="118">SUM(H186:H194)</f>
        <v>36</v>
      </c>
      <c r="I195" s="21">
        <f t="shared" ref="I195" si="119">SUM(I186:I194)</f>
        <v>131</v>
      </c>
      <c r="J195" s="21">
        <f t="shared" ref="J195" si="120">SUM(J186:J194)</f>
        <v>1067</v>
      </c>
      <c r="K195" s="27"/>
      <c r="L195" s="21">
        <f t="shared" ref="L195" ca="1" si="12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71" t="s">
        <v>100</v>
      </c>
      <c r="F196" s="74">
        <v>16</v>
      </c>
      <c r="G196" s="73">
        <v>1.4</v>
      </c>
      <c r="H196" s="73">
        <v>1.8</v>
      </c>
      <c r="I196" s="73">
        <v>14.8</v>
      </c>
      <c r="J196" s="74">
        <v>41</v>
      </c>
      <c r="K196" s="52"/>
      <c r="L196" s="51"/>
    </row>
    <row r="197" spans="1:12" ht="15">
      <c r="A197" s="25"/>
      <c r="B197" s="16"/>
      <c r="C197" s="11"/>
      <c r="D197" s="12" t="s">
        <v>31</v>
      </c>
      <c r="E197" s="71" t="s">
        <v>54</v>
      </c>
      <c r="F197" s="74">
        <v>200</v>
      </c>
      <c r="G197" s="73">
        <v>3.6</v>
      </c>
      <c r="H197" s="73">
        <v>3.3</v>
      </c>
      <c r="I197" s="73">
        <v>25</v>
      </c>
      <c r="J197" s="74">
        <v>144</v>
      </c>
      <c r="K197" s="52">
        <v>496</v>
      </c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216</v>
      </c>
      <c r="G200" s="21">
        <f t="shared" ref="G200" si="122">SUM(G196:G199)</f>
        <v>5</v>
      </c>
      <c r="H200" s="21">
        <f t="shared" ref="H200" si="123">SUM(H196:H199)</f>
        <v>5.0999999999999996</v>
      </c>
      <c r="I200" s="21">
        <f t="shared" ref="I200" si="124">SUM(I196:I199)</f>
        <v>39.799999999999997</v>
      </c>
      <c r="J200" s="21">
        <f t="shared" ref="J200" si="125">SUM(J196:J199)</f>
        <v>185</v>
      </c>
      <c r="K200" s="27"/>
      <c r="L200" s="21">
        <f t="shared" ref="L200" ca="1" si="126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71" t="s">
        <v>101</v>
      </c>
      <c r="F201" s="78">
        <v>180</v>
      </c>
      <c r="G201" s="73">
        <v>23.6</v>
      </c>
      <c r="H201" s="73">
        <v>21.8</v>
      </c>
      <c r="I201" s="73">
        <v>30.1</v>
      </c>
      <c r="J201" s="78">
        <v>486</v>
      </c>
      <c r="K201" s="52">
        <v>230</v>
      </c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71" t="s">
        <v>96</v>
      </c>
      <c r="F203" s="77">
        <v>200</v>
      </c>
      <c r="G203" s="73">
        <v>0.1</v>
      </c>
      <c r="H203" s="73">
        <v>0</v>
      </c>
      <c r="I203" s="73">
        <v>15</v>
      </c>
      <c r="J203" s="74">
        <v>60</v>
      </c>
      <c r="K203" s="52">
        <v>493</v>
      </c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75" t="s">
        <v>86</v>
      </c>
      <c r="E205" s="71" t="s">
        <v>102</v>
      </c>
      <c r="F205" s="74">
        <v>50</v>
      </c>
      <c r="G205" s="73">
        <v>0.5</v>
      </c>
      <c r="H205" s="73">
        <v>1.3</v>
      </c>
      <c r="I205" s="73">
        <v>3.1</v>
      </c>
      <c r="J205" s="74">
        <v>26</v>
      </c>
      <c r="K205" s="52">
        <v>442</v>
      </c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430</v>
      </c>
      <c r="G207" s="21">
        <f t="shared" ref="G207" si="127">SUM(G201:G206)</f>
        <v>24.200000000000003</v>
      </c>
      <c r="H207" s="21">
        <f t="shared" ref="H207" si="128">SUM(H201:H206)</f>
        <v>23.1</v>
      </c>
      <c r="I207" s="21">
        <f t="shared" ref="I207" si="129">SUM(I201:I206)</f>
        <v>48.2</v>
      </c>
      <c r="J207" s="21">
        <f t="shared" ref="J207" si="130">SUM(J201:J206)</f>
        <v>572</v>
      </c>
      <c r="K207" s="27"/>
      <c r="L207" s="21">
        <f t="shared" ref="L207" ca="1" si="13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71" t="s">
        <v>103</v>
      </c>
      <c r="F208" s="74">
        <v>145</v>
      </c>
      <c r="G208" s="73">
        <v>5.8</v>
      </c>
      <c r="H208" s="73">
        <v>5</v>
      </c>
      <c r="I208" s="73">
        <v>8</v>
      </c>
      <c r="J208" s="74">
        <v>100</v>
      </c>
      <c r="K208" s="52">
        <v>516</v>
      </c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145</v>
      </c>
      <c r="G214" s="21">
        <f>SUM(G203:G213)</f>
        <v>30.600000000000005</v>
      </c>
      <c r="H214" s="21">
        <f>SUM(H203:H213)</f>
        <v>29.400000000000002</v>
      </c>
      <c r="I214" s="21">
        <f>SUM(I203:I213)</f>
        <v>74.300000000000011</v>
      </c>
      <c r="J214" s="21">
        <f>SUM(J203:J213)</f>
        <v>758</v>
      </c>
      <c r="K214" s="27"/>
      <c r="L214" s="21">
        <f t="shared" ref="L214" ca="1" si="132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100" t="s">
        <v>4</v>
      </c>
      <c r="D215" s="101"/>
      <c r="E215" s="33"/>
      <c r="F215" s="34">
        <f>F181+F185+F195+F200+F207+F214</f>
        <v>2506</v>
      </c>
      <c r="G215" s="34">
        <f t="shared" ref="G215" si="133">G181+G185+G195+G200+G207+G214</f>
        <v>115.80000000000001</v>
      </c>
      <c r="H215" s="34">
        <f t="shared" ref="H215" si="134">H181+H185+H195+H200+H207+H214</f>
        <v>108.60000000000001</v>
      </c>
      <c r="I215" s="34">
        <f t="shared" ref="I215" si="135">I181+I185+I195+I200+I207+I214</f>
        <v>346.3</v>
      </c>
      <c r="J215" s="34">
        <f t="shared" ref="J215" si="136">J181+J185+J195+J200+J207+J214</f>
        <v>3131</v>
      </c>
      <c r="K215" s="35"/>
      <c r="L215" s="34">
        <f t="shared" ref="L215" ca="1" si="137">L181+L185+L195+L200+L207+L214</f>
        <v>0</v>
      </c>
    </row>
    <row r="216" spans="1:12" ht="15">
      <c r="A216" s="22"/>
      <c r="B216" s="23"/>
      <c r="C216" s="24"/>
      <c r="D216" s="5"/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/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/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/>
      <c r="E223" s="9"/>
      <c r="F223" s="21"/>
      <c r="G223" s="21"/>
      <c r="H223" s="21"/>
      <c r="I223" s="21"/>
      <c r="J223" s="21"/>
      <c r="K223" s="27"/>
      <c r="L223" s="21"/>
    </row>
    <row r="224" spans="1:12" ht="15">
      <c r="A224" s="28"/>
      <c r="B224" s="14"/>
      <c r="C224" s="10"/>
      <c r="D224" s="12"/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/>
      <c r="E227" s="9"/>
      <c r="F227" s="21"/>
      <c r="G227" s="21"/>
      <c r="H227" s="21"/>
      <c r="I227" s="21"/>
      <c r="J227" s="21"/>
      <c r="K227" s="27"/>
      <c r="L227" s="21"/>
    </row>
    <row r="228" spans="1:12" ht="15">
      <c r="A228" s="28"/>
      <c r="B228" s="14"/>
      <c r="C228" s="10"/>
      <c r="D228" s="7"/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/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/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/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/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/>
      <c r="E233" s="50"/>
      <c r="F233" s="51"/>
      <c r="G233" s="59"/>
      <c r="H233" s="59"/>
      <c r="I233" s="59"/>
      <c r="J233" s="60"/>
      <c r="K233" s="52"/>
      <c r="L233" s="51"/>
    </row>
    <row r="234" spans="1:12" ht="15">
      <c r="A234" s="25"/>
      <c r="B234" s="16"/>
      <c r="C234" s="11"/>
      <c r="D234" s="7"/>
      <c r="E234" s="50"/>
      <c r="F234" s="51"/>
      <c r="G234" s="59"/>
      <c r="H234" s="59"/>
      <c r="I234" s="59"/>
      <c r="J234" s="60"/>
      <c r="K234" s="52"/>
      <c r="L234" s="51"/>
    </row>
    <row r="235" spans="1:12" ht="15">
      <c r="A235" s="25"/>
      <c r="B235" s="16"/>
      <c r="C235" s="11"/>
      <c r="D235" s="58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/>
      <c r="E237" s="9"/>
      <c r="F237" s="21"/>
      <c r="G237" s="21"/>
      <c r="H237" s="21"/>
      <c r="I237" s="21"/>
      <c r="J237" s="21"/>
      <c r="K237" s="27"/>
      <c r="L237" s="21"/>
    </row>
    <row r="238" spans="1:12" ht="15">
      <c r="A238" s="28"/>
      <c r="B238" s="14"/>
      <c r="C238" s="10"/>
      <c r="D238" s="12"/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/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1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/>
      <c r="E242" s="9"/>
      <c r="F242" s="21"/>
      <c r="G242" s="21"/>
      <c r="H242" s="21"/>
      <c r="I242" s="21"/>
      <c r="J242" s="21"/>
      <c r="K242" s="27"/>
      <c r="L242" s="21"/>
    </row>
    <row r="243" spans="1:12" ht="15">
      <c r="A243" s="28"/>
      <c r="B243" s="14"/>
      <c r="C243" s="10"/>
      <c r="D243" s="7"/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/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/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/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/>
      <c r="E249" s="9"/>
      <c r="F249" s="21"/>
      <c r="G249" s="21"/>
      <c r="H249" s="21"/>
      <c r="I249" s="21"/>
      <c r="J249" s="21"/>
      <c r="K249" s="27"/>
      <c r="L249" s="21"/>
    </row>
    <row r="250" spans="1:12" ht="15">
      <c r="A250" s="28"/>
      <c r="B250" s="14"/>
      <c r="C250" s="10"/>
      <c r="D250" s="12"/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/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/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/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/>
      <c r="E256" s="9"/>
      <c r="F256" s="21"/>
      <c r="G256" s="21"/>
      <c r="H256" s="21"/>
      <c r="I256" s="21"/>
      <c r="J256" s="21"/>
      <c r="K256" s="27"/>
      <c r="L256" s="21"/>
    </row>
    <row r="257" spans="1:12" ht="15.75" customHeight="1">
      <c r="A257" s="31"/>
      <c r="B257" s="32"/>
      <c r="C257" s="100"/>
      <c r="D257" s="101"/>
      <c r="E257" s="33"/>
      <c r="F257" s="34"/>
      <c r="G257" s="34"/>
      <c r="H257" s="34"/>
      <c r="I257" s="34"/>
      <c r="J257" s="34"/>
      <c r="K257" s="35"/>
      <c r="L257" s="34"/>
    </row>
    <row r="258" spans="1:12" ht="15">
      <c r="A258" s="22"/>
      <c r="B258" s="23"/>
      <c r="C258" s="24"/>
      <c r="D258" s="5"/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/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/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/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/>
      <c r="E265" s="9"/>
      <c r="F265" s="21"/>
      <c r="G265" s="21"/>
      <c r="H265" s="21"/>
      <c r="I265" s="21"/>
      <c r="J265" s="21"/>
      <c r="K265" s="27"/>
      <c r="L265" s="21"/>
    </row>
    <row r="266" spans="1:12" ht="15">
      <c r="A266" s="28"/>
      <c r="B266" s="14"/>
      <c r="C266" s="10"/>
      <c r="D266" s="12"/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/>
      <c r="E269" s="9"/>
      <c r="F269" s="21"/>
      <c r="G269" s="21"/>
      <c r="H269" s="21"/>
      <c r="I269" s="21"/>
      <c r="J269" s="21"/>
      <c r="K269" s="27"/>
      <c r="L269" s="21"/>
    </row>
    <row r="270" spans="1:12" ht="15">
      <c r="A270" s="28"/>
      <c r="B270" s="14"/>
      <c r="C270" s="10"/>
      <c r="D270" s="7"/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/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/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/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/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/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/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/>
      <c r="E279" s="9"/>
      <c r="F279" s="21"/>
      <c r="G279" s="21"/>
      <c r="H279" s="21"/>
      <c r="I279" s="21"/>
      <c r="J279" s="21"/>
      <c r="K279" s="27"/>
      <c r="L279" s="21"/>
    </row>
    <row r="280" spans="1:12" ht="15">
      <c r="A280" s="28"/>
      <c r="B280" s="14"/>
      <c r="C280" s="10"/>
      <c r="D280" s="12"/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/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/>
      <c r="E284" s="9"/>
      <c r="F284" s="21"/>
      <c r="G284" s="21"/>
      <c r="H284" s="21"/>
      <c r="I284" s="21"/>
      <c r="J284" s="21"/>
      <c r="K284" s="27"/>
      <c r="L284" s="21"/>
    </row>
    <row r="285" spans="1:12" ht="15">
      <c r="A285" s="28"/>
      <c r="B285" s="14"/>
      <c r="C285" s="10"/>
      <c r="D285" s="7"/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/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/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/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/>
      <c r="E291" s="9"/>
      <c r="F291" s="21"/>
      <c r="G291" s="21"/>
      <c r="H291" s="21"/>
      <c r="I291" s="21"/>
      <c r="J291" s="21"/>
      <c r="K291" s="27"/>
      <c r="L291" s="21"/>
    </row>
    <row r="292" spans="1:12" ht="15">
      <c r="A292" s="28"/>
      <c r="B292" s="14"/>
      <c r="C292" s="10"/>
      <c r="D292" s="12"/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/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/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/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/>
      <c r="E298" s="9"/>
      <c r="F298" s="21"/>
      <c r="G298" s="21"/>
      <c r="H298" s="21"/>
      <c r="I298" s="21"/>
      <c r="J298" s="21"/>
      <c r="K298" s="27"/>
      <c r="L298" s="21"/>
    </row>
    <row r="299" spans="1:12" ht="15.75" customHeight="1">
      <c r="A299" s="31">
        <f>A258</f>
        <v>0</v>
      </c>
      <c r="B299" s="32">
        <f>B258</f>
        <v>0</v>
      </c>
      <c r="C299" s="100" t="s">
        <v>4</v>
      </c>
      <c r="D299" s="101"/>
      <c r="E299" s="33"/>
      <c r="F299" s="34">
        <f>F265+F269+F279+F284+F291+F298</f>
        <v>0</v>
      </c>
      <c r="G299" s="34">
        <f t="shared" ref="G299" si="138">G265+G269+G279+G284+G291+G298</f>
        <v>0</v>
      </c>
      <c r="H299" s="34">
        <f t="shared" ref="H299" si="139">H265+H269+H279+H284+H291+H298</f>
        <v>0</v>
      </c>
      <c r="I299" s="34">
        <f t="shared" ref="I299" si="140">I265+I269+I279+I284+I291+I298</f>
        <v>0</v>
      </c>
      <c r="J299" s="34">
        <f t="shared" ref="J299" si="141">J265+J269+J279+J284+J291+J298</f>
        <v>0</v>
      </c>
      <c r="K299" s="35"/>
      <c r="L299" s="34">
        <f t="shared" ref="L299" si="142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81" t="s">
        <v>130</v>
      </c>
      <c r="F300" s="82">
        <v>200</v>
      </c>
      <c r="G300" s="82">
        <v>24</v>
      </c>
      <c r="H300" s="82">
        <v>25</v>
      </c>
      <c r="I300" s="83">
        <v>75</v>
      </c>
      <c r="J300" s="82">
        <v>386</v>
      </c>
      <c r="K300" s="84">
        <v>313</v>
      </c>
      <c r="L300" s="48"/>
    </row>
    <row r="301" spans="1:12" ht="15">
      <c r="A301" s="25"/>
      <c r="B301" s="16"/>
      <c r="C301" s="11"/>
      <c r="D301" s="6" t="s">
        <v>27</v>
      </c>
      <c r="E301" s="85" t="s">
        <v>131</v>
      </c>
      <c r="F301" s="59">
        <v>70</v>
      </c>
      <c r="G301" s="59">
        <v>1</v>
      </c>
      <c r="H301" s="59">
        <v>4</v>
      </c>
      <c r="I301" s="60">
        <v>16</v>
      </c>
      <c r="J301" s="59">
        <v>124</v>
      </c>
      <c r="K301" s="86">
        <v>189</v>
      </c>
      <c r="L301" s="51"/>
    </row>
    <row r="302" spans="1:12" ht="15">
      <c r="A302" s="25"/>
      <c r="B302" s="16"/>
      <c r="C302" s="11"/>
      <c r="D302" s="7" t="s">
        <v>22</v>
      </c>
      <c r="E302" s="85" t="s">
        <v>67</v>
      </c>
      <c r="F302" s="59">
        <v>200</v>
      </c>
      <c r="G302" s="59">
        <v>4</v>
      </c>
      <c r="H302" s="59">
        <v>3</v>
      </c>
      <c r="I302" s="60">
        <v>16</v>
      </c>
      <c r="J302" s="59">
        <v>79</v>
      </c>
      <c r="K302" s="86">
        <v>501</v>
      </c>
      <c r="L302" s="51"/>
    </row>
    <row r="303" spans="1:12" ht="15">
      <c r="A303" s="25"/>
      <c r="B303" s="16"/>
      <c r="C303" s="11"/>
      <c r="D303" s="7" t="s">
        <v>23</v>
      </c>
      <c r="E303" s="85" t="s">
        <v>119</v>
      </c>
      <c r="F303" s="59">
        <v>60</v>
      </c>
      <c r="G303" s="59">
        <v>5</v>
      </c>
      <c r="H303" s="59">
        <v>7</v>
      </c>
      <c r="I303" s="60">
        <v>8</v>
      </c>
      <c r="J303" s="59">
        <v>254</v>
      </c>
      <c r="K303" s="86">
        <v>91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86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530</v>
      </c>
      <c r="G307" s="21">
        <f t="shared" ref="G307" si="143">SUM(G300:G306)</f>
        <v>34</v>
      </c>
      <c r="H307" s="21">
        <f t="shared" ref="H307" si="144">SUM(H300:H306)</f>
        <v>39</v>
      </c>
      <c r="I307" s="21">
        <f t="shared" ref="I307" si="145">SUM(I300:I306)</f>
        <v>115</v>
      </c>
      <c r="J307" s="21">
        <f t="shared" ref="J307" si="146">SUM(J300:J306)</f>
        <v>843</v>
      </c>
      <c r="K307" s="27"/>
      <c r="L307" s="21">
        <f t="shared" ref="L307:L349" si="147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48">SUM(G308:G310)</f>
        <v>0</v>
      </c>
      <c r="H311" s="21">
        <f t="shared" ref="H311" si="149">SUM(H308:H310)</f>
        <v>0</v>
      </c>
      <c r="I311" s="21">
        <f t="shared" ref="I311" si="150">SUM(I308:I310)</f>
        <v>0</v>
      </c>
      <c r="J311" s="21">
        <f t="shared" ref="J311" si="151">SUM(J308:J310)</f>
        <v>0</v>
      </c>
      <c r="K311" s="27"/>
      <c r="L311" s="21">
        <f t="shared" ref="L311" ca="1" si="15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88" t="s">
        <v>133</v>
      </c>
      <c r="F312" s="89">
        <v>60</v>
      </c>
      <c r="G312" s="89">
        <v>1</v>
      </c>
      <c r="H312" s="89">
        <v>0</v>
      </c>
      <c r="I312" s="90">
        <v>3</v>
      </c>
      <c r="J312" s="89">
        <v>20</v>
      </c>
      <c r="K312" s="87">
        <v>106</v>
      </c>
      <c r="L312" s="51"/>
    </row>
    <row r="313" spans="1:12" ht="15">
      <c r="A313" s="25"/>
      <c r="B313" s="16"/>
      <c r="C313" s="11"/>
      <c r="D313" s="7" t="s">
        <v>28</v>
      </c>
      <c r="E313" s="85" t="s">
        <v>49</v>
      </c>
      <c r="F313" s="59">
        <v>200</v>
      </c>
      <c r="G313" s="59">
        <v>5</v>
      </c>
      <c r="H313" s="59">
        <v>6</v>
      </c>
      <c r="I313" s="60">
        <v>32</v>
      </c>
      <c r="J313" s="59">
        <v>219</v>
      </c>
      <c r="K313" s="86">
        <v>157</v>
      </c>
      <c r="L313" s="51"/>
    </row>
    <row r="314" spans="1:12" ht="15">
      <c r="A314" s="25"/>
      <c r="B314" s="16"/>
      <c r="C314" s="11"/>
      <c r="D314" s="7" t="s">
        <v>29</v>
      </c>
      <c r="E314" s="85" t="s">
        <v>50</v>
      </c>
      <c r="F314" s="59">
        <v>200</v>
      </c>
      <c r="G314" s="59">
        <v>16</v>
      </c>
      <c r="H314" s="59">
        <v>17</v>
      </c>
      <c r="I314" s="60">
        <v>40</v>
      </c>
      <c r="J314" s="59">
        <v>400</v>
      </c>
      <c r="K314" s="86">
        <v>406</v>
      </c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.75" thickBot="1">
      <c r="A316" s="25"/>
      <c r="B316" s="16"/>
      <c r="C316" s="11"/>
      <c r="D316" s="7" t="s">
        <v>31</v>
      </c>
      <c r="E316" s="96" t="s">
        <v>132</v>
      </c>
      <c r="F316" s="97">
        <v>200</v>
      </c>
      <c r="G316" s="97">
        <v>1</v>
      </c>
      <c r="H316" s="97">
        <v>0</v>
      </c>
      <c r="I316" s="98">
        <v>31</v>
      </c>
      <c r="J316" s="97">
        <v>126</v>
      </c>
      <c r="K316" s="95">
        <v>506</v>
      </c>
      <c r="L316" s="51"/>
    </row>
    <row r="317" spans="1:12" ht="15">
      <c r="A317" s="25"/>
      <c r="B317" s="16"/>
      <c r="C317" s="11"/>
      <c r="D317" s="7" t="s">
        <v>32</v>
      </c>
      <c r="E317" s="85" t="s">
        <v>51</v>
      </c>
      <c r="F317" s="59">
        <v>40</v>
      </c>
      <c r="G317" s="59">
        <v>94</v>
      </c>
      <c r="H317" s="59">
        <v>2</v>
      </c>
      <c r="I317" s="59">
        <v>1</v>
      </c>
      <c r="J317" s="60">
        <v>16</v>
      </c>
      <c r="K317" s="86">
        <v>108</v>
      </c>
      <c r="L317" s="51"/>
    </row>
    <row r="318" spans="1:12" ht="15">
      <c r="A318" s="25"/>
      <c r="B318" s="16"/>
      <c r="C318" s="11"/>
      <c r="D318" s="7" t="s">
        <v>33</v>
      </c>
      <c r="E318" s="85" t="s">
        <v>52</v>
      </c>
      <c r="F318" s="59">
        <v>80</v>
      </c>
      <c r="G318" s="59">
        <v>139</v>
      </c>
      <c r="H318" s="59">
        <v>5</v>
      </c>
      <c r="I318" s="59">
        <v>1</v>
      </c>
      <c r="J318" s="60">
        <v>26</v>
      </c>
      <c r="K318" s="86">
        <v>109</v>
      </c>
      <c r="L318" s="51"/>
    </row>
    <row r="319" spans="1:12" ht="15">
      <c r="A319" s="25"/>
      <c r="B319" s="16"/>
      <c r="C319" s="11"/>
      <c r="D319" s="58" t="s">
        <v>139</v>
      </c>
      <c r="E319" s="92" t="s">
        <v>47</v>
      </c>
      <c r="F319" s="93">
        <v>200</v>
      </c>
      <c r="G319" s="93">
        <v>46</v>
      </c>
      <c r="H319" s="93">
        <v>1</v>
      </c>
      <c r="I319" s="93">
        <v>0</v>
      </c>
      <c r="J319" s="94">
        <v>0</v>
      </c>
      <c r="K319" s="91">
        <v>518</v>
      </c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980</v>
      </c>
      <c r="G321" s="21">
        <f t="shared" ref="G321" si="153">SUM(G312:G320)</f>
        <v>302</v>
      </c>
      <c r="H321" s="21">
        <f t="shared" ref="H321" si="154">SUM(H312:H320)</f>
        <v>31</v>
      </c>
      <c r="I321" s="21">
        <f t="shared" ref="I321" si="155">SUM(I312:I320)</f>
        <v>108</v>
      </c>
      <c r="J321" s="21">
        <f t="shared" ref="J321" si="156">SUM(J312:J320)</f>
        <v>807</v>
      </c>
      <c r="K321" s="27"/>
      <c r="L321" s="21">
        <f t="shared" ref="L321" ca="1" si="157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53</v>
      </c>
      <c r="F322" s="51">
        <v>15</v>
      </c>
      <c r="G322" s="51">
        <v>2.8</v>
      </c>
      <c r="H322" s="51">
        <v>3.3</v>
      </c>
      <c r="I322" s="51">
        <v>77.3</v>
      </c>
      <c r="J322" s="51">
        <v>52</v>
      </c>
      <c r="K322" s="52">
        <v>589</v>
      </c>
      <c r="L322" s="51"/>
    </row>
    <row r="323" spans="1:12" ht="15">
      <c r="A323" s="25"/>
      <c r="B323" s="16"/>
      <c r="C323" s="11"/>
      <c r="D323" s="12" t="s">
        <v>31</v>
      </c>
      <c r="E323" s="50" t="s">
        <v>54</v>
      </c>
      <c r="F323" s="51">
        <v>200</v>
      </c>
      <c r="G323" s="51">
        <v>3.6</v>
      </c>
      <c r="H323" s="51">
        <v>3.3</v>
      </c>
      <c r="I323" s="51">
        <v>25</v>
      </c>
      <c r="J323" s="51">
        <v>144</v>
      </c>
      <c r="K323" s="52">
        <v>497</v>
      </c>
      <c r="L323" s="51"/>
    </row>
    <row r="324" spans="1:12" ht="15">
      <c r="A324" s="25"/>
      <c r="B324" s="16"/>
      <c r="C324" s="11"/>
      <c r="D324" s="61" t="s">
        <v>24</v>
      </c>
      <c r="E324" s="50" t="s">
        <v>55</v>
      </c>
      <c r="F324" s="51">
        <v>180</v>
      </c>
      <c r="G324" s="51">
        <v>0.4</v>
      </c>
      <c r="H324" s="51">
        <v>0.4</v>
      </c>
      <c r="I324" s="51">
        <v>9.8000000000000007</v>
      </c>
      <c r="J324" s="51">
        <v>47</v>
      </c>
      <c r="K324" s="52">
        <v>112</v>
      </c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395</v>
      </c>
      <c r="G326" s="21">
        <f t="shared" ref="G326" si="158">SUM(G322:G325)</f>
        <v>6.8000000000000007</v>
      </c>
      <c r="H326" s="21">
        <f t="shared" ref="H326" si="159">SUM(H322:H325)</f>
        <v>7</v>
      </c>
      <c r="I326" s="21">
        <f t="shared" ref="I326" si="160">SUM(I322:I325)</f>
        <v>112.1</v>
      </c>
      <c r="J326" s="21">
        <f t="shared" ref="J326" si="161">SUM(J322:J325)</f>
        <v>243</v>
      </c>
      <c r="K326" s="27"/>
      <c r="L326" s="21">
        <f t="shared" ref="L326" ca="1" si="162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56</v>
      </c>
      <c r="F327" s="51">
        <v>180</v>
      </c>
      <c r="G327" s="51">
        <v>13.3</v>
      </c>
      <c r="H327" s="51">
        <v>7.2</v>
      </c>
      <c r="I327" s="51">
        <v>6.3</v>
      </c>
      <c r="J327" s="51">
        <v>143</v>
      </c>
      <c r="K327" s="52">
        <v>343</v>
      </c>
      <c r="L327" s="51"/>
    </row>
    <row r="328" spans="1:12" ht="15">
      <c r="A328" s="25"/>
      <c r="B328" s="16"/>
      <c r="C328" s="11"/>
      <c r="D328" s="7" t="s">
        <v>30</v>
      </c>
      <c r="E328" s="50" t="s">
        <v>57</v>
      </c>
      <c r="F328" s="51">
        <v>150</v>
      </c>
      <c r="G328" s="51">
        <v>3.7</v>
      </c>
      <c r="H328" s="51">
        <v>3.6</v>
      </c>
      <c r="I328" s="51">
        <v>3.9</v>
      </c>
      <c r="J328" s="51">
        <v>84</v>
      </c>
      <c r="K328" s="52">
        <v>423</v>
      </c>
      <c r="L328" s="51"/>
    </row>
    <row r="329" spans="1:12" ht="15">
      <c r="A329" s="25"/>
      <c r="B329" s="16"/>
      <c r="C329" s="11"/>
      <c r="D329" s="7" t="s">
        <v>31</v>
      </c>
      <c r="E329" s="50" t="s">
        <v>58</v>
      </c>
      <c r="F329" s="51">
        <v>200</v>
      </c>
      <c r="G329" s="51">
        <v>0.1</v>
      </c>
      <c r="H329" s="51">
        <v>0</v>
      </c>
      <c r="I329" s="51">
        <v>15.2</v>
      </c>
      <c r="J329" s="51">
        <v>61</v>
      </c>
      <c r="K329" s="52">
        <v>494</v>
      </c>
      <c r="L329" s="51"/>
    </row>
    <row r="330" spans="1:12" ht="15">
      <c r="A330" s="25"/>
      <c r="B330" s="16"/>
      <c r="C330" s="11"/>
      <c r="D330" s="7" t="s">
        <v>23</v>
      </c>
      <c r="E330" s="50" t="s">
        <v>51</v>
      </c>
      <c r="F330" s="51">
        <v>70</v>
      </c>
      <c r="G330" s="51">
        <v>2.2999999999999998</v>
      </c>
      <c r="H330" s="51">
        <v>0.8</v>
      </c>
      <c r="I330" s="51">
        <v>16</v>
      </c>
      <c r="J330" s="51">
        <v>164</v>
      </c>
      <c r="K330" s="52">
        <v>108</v>
      </c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600</v>
      </c>
      <c r="G333" s="21">
        <f t="shared" ref="G333" si="163">SUM(G327:G332)</f>
        <v>19.400000000000002</v>
      </c>
      <c r="H333" s="21">
        <f t="shared" ref="H333" si="164">SUM(H327:H332)</f>
        <v>11.600000000000001</v>
      </c>
      <c r="I333" s="21">
        <f t="shared" ref="I333" si="165">SUM(I327:I332)</f>
        <v>41.4</v>
      </c>
      <c r="J333" s="21">
        <f t="shared" ref="J333" si="166">SUM(J327:J332)</f>
        <v>452</v>
      </c>
      <c r="K333" s="27"/>
      <c r="L333" s="21">
        <f t="shared" ref="L333" ca="1" si="167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59</v>
      </c>
      <c r="F334" s="51">
        <v>145</v>
      </c>
      <c r="G334" s="51">
        <v>5.8</v>
      </c>
      <c r="H334" s="51">
        <v>5</v>
      </c>
      <c r="I334" s="51">
        <v>8</v>
      </c>
      <c r="J334" s="51">
        <v>100</v>
      </c>
      <c r="K334" s="52">
        <v>516</v>
      </c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145</v>
      </c>
      <c r="G340" s="21">
        <f t="shared" ref="G340" si="168">SUM(G334:G339)</f>
        <v>5.8</v>
      </c>
      <c r="H340" s="21">
        <f t="shared" ref="H340" si="169">SUM(H334:H339)</f>
        <v>5</v>
      </c>
      <c r="I340" s="21">
        <f t="shared" ref="I340" si="170">SUM(I334:I339)</f>
        <v>8</v>
      </c>
      <c r="J340" s="21">
        <f t="shared" ref="J340" si="171">SUM(J334:J339)</f>
        <v>100</v>
      </c>
      <c r="K340" s="27"/>
      <c r="L340" s="21">
        <f t="shared" ref="L340" ca="1" si="172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100" t="s">
        <v>4</v>
      </c>
      <c r="D341" s="101"/>
      <c r="E341" s="33"/>
      <c r="F341" s="34">
        <f>F307+F311+F321+F326+F333+F340</f>
        <v>2650</v>
      </c>
      <c r="G341" s="34">
        <f t="shared" ref="G341" si="173">G307+G311+G321+G326+G333+G340</f>
        <v>368</v>
      </c>
      <c r="H341" s="34">
        <f t="shared" ref="H341" si="174">H307+H311+H321+H326+H333+H340</f>
        <v>93.6</v>
      </c>
      <c r="I341" s="34">
        <f t="shared" ref="I341" si="175">I307+I311+I321+I326+I333+I340</f>
        <v>384.5</v>
      </c>
      <c r="J341" s="34">
        <f t="shared" ref="J341" si="176">J307+J311+J321+J326+J333+J340</f>
        <v>2445</v>
      </c>
      <c r="K341" s="35"/>
      <c r="L341" s="34">
        <f t="shared" ref="L341" ca="1" si="177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81" t="s">
        <v>104</v>
      </c>
      <c r="F342" s="82">
        <v>200</v>
      </c>
      <c r="G342" s="82">
        <v>6</v>
      </c>
      <c r="H342" s="82">
        <v>8</v>
      </c>
      <c r="I342" s="83">
        <v>31</v>
      </c>
      <c r="J342" s="82">
        <v>216</v>
      </c>
      <c r="K342" s="84">
        <v>262</v>
      </c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85" t="s">
        <v>71</v>
      </c>
      <c r="F344" s="59">
        <v>200</v>
      </c>
      <c r="G344" s="59">
        <v>2</v>
      </c>
      <c r="H344" s="59">
        <v>1</v>
      </c>
      <c r="I344" s="60">
        <v>16</v>
      </c>
      <c r="J344" s="59">
        <v>81</v>
      </c>
      <c r="K344" s="86">
        <v>495</v>
      </c>
      <c r="L344" s="51"/>
    </row>
    <row r="345" spans="1:12" ht="15">
      <c r="A345" s="15"/>
      <c r="B345" s="16"/>
      <c r="C345" s="11"/>
      <c r="D345" s="7" t="s">
        <v>23</v>
      </c>
      <c r="E345" s="85" t="s">
        <v>119</v>
      </c>
      <c r="F345" s="59">
        <v>60</v>
      </c>
      <c r="G345" s="59">
        <v>5</v>
      </c>
      <c r="H345" s="59">
        <v>7</v>
      </c>
      <c r="I345" s="60">
        <v>8</v>
      </c>
      <c r="J345" s="59">
        <v>254</v>
      </c>
      <c r="K345" s="86">
        <v>91</v>
      </c>
      <c r="L345" s="51"/>
    </row>
    <row r="346" spans="1:12" ht="15">
      <c r="A346" s="15"/>
      <c r="B346" s="16"/>
      <c r="C346" s="11"/>
      <c r="D346" s="7" t="s">
        <v>24</v>
      </c>
      <c r="E346" s="85" t="s">
        <v>55</v>
      </c>
      <c r="F346" s="59">
        <v>185</v>
      </c>
      <c r="G346" s="59">
        <v>0</v>
      </c>
      <c r="H346" s="59">
        <v>0</v>
      </c>
      <c r="I346" s="60">
        <v>10</v>
      </c>
      <c r="J346" s="59">
        <v>80</v>
      </c>
      <c r="K346" s="86">
        <v>112</v>
      </c>
      <c r="L346" s="51"/>
    </row>
    <row r="347" spans="1:12" ht="15">
      <c r="A347" s="15"/>
      <c r="B347" s="16"/>
      <c r="C347" s="11"/>
      <c r="D347" s="6"/>
      <c r="E347" s="71"/>
      <c r="F347" s="51"/>
      <c r="G347" s="76"/>
      <c r="H347" s="76"/>
      <c r="I347" s="76"/>
      <c r="J347" s="77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645</v>
      </c>
      <c r="G349" s="21">
        <f t="shared" ref="G349" si="178">SUM(G342:G348)</f>
        <v>13</v>
      </c>
      <c r="H349" s="21">
        <f t="shared" ref="H349" si="179">SUM(H342:H348)</f>
        <v>16</v>
      </c>
      <c r="I349" s="21">
        <f t="shared" ref="I349" si="180">SUM(I342:I348)</f>
        <v>65</v>
      </c>
      <c r="J349" s="21">
        <f t="shared" ref="J349" si="181">SUM(J342:J348)</f>
        <v>631</v>
      </c>
      <c r="K349" s="27"/>
      <c r="L349" s="21">
        <f t="shared" si="147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182">SUM(G350:G352)</f>
        <v>0</v>
      </c>
      <c r="H353" s="21">
        <f t="shared" ref="H353" si="183">SUM(H350:H352)</f>
        <v>0</v>
      </c>
      <c r="I353" s="21">
        <f t="shared" ref="I353" si="184">SUM(I350:I352)</f>
        <v>0</v>
      </c>
      <c r="J353" s="21">
        <f t="shared" ref="J353" si="185">SUM(J350:J352)</f>
        <v>0</v>
      </c>
      <c r="K353" s="27"/>
      <c r="L353" s="21">
        <f t="shared" ref="L353" ca="1" si="186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88" t="s">
        <v>80</v>
      </c>
      <c r="F354" s="89">
        <v>100</v>
      </c>
      <c r="G354" s="89">
        <v>2</v>
      </c>
      <c r="H354" s="89">
        <v>7</v>
      </c>
      <c r="I354" s="90">
        <v>10</v>
      </c>
      <c r="J354" s="89">
        <v>115</v>
      </c>
      <c r="K354" s="87">
        <v>119</v>
      </c>
      <c r="L354" s="51"/>
    </row>
    <row r="355" spans="1:12" ht="15">
      <c r="A355" s="15"/>
      <c r="B355" s="16"/>
      <c r="C355" s="11"/>
      <c r="D355" s="7" t="s">
        <v>28</v>
      </c>
      <c r="E355" s="85" t="s">
        <v>81</v>
      </c>
      <c r="F355" s="59">
        <v>200</v>
      </c>
      <c r="G355" s="59">
        <v>1</v>
      </c>
      <c r="H355" s="59">
        <v>4</v>
      </c>
      <c r="I355" s="60">
        <v>9</v>
      </c>
      <c r="J355" s="59">
        <v>180</v>
      </c>
      <c r="K355" s="86">
        <v>128</v>
      </c>
      <c r="L355" s="51"/>
    </row>
    <row r="356" spans="1:12" ht="15">
      <c r="A356" s="15"/>
      <c r="B356" s="16"/>
      <c r="C356" s="11"/>
      <c r="D356" s="7" t="s">
        <v>29</v>
      </c>
      <c r="E356" s="85" t="s">
        <v>82</v>
      </c>
      <c r="F356" s="59">
        <v>150</v>
      </c>
      <c r="G356" s="59">
        <v>26</v>
      </c>
      <c r="H356" s="59">
        <v>23</v>
      </c>
      <c r="I356" s="60">
        <v>17</v>
      </c>
      <c r="J356" s="59">
        <v>379</v>
      </c>
      <c r="K356" s="86">
        <v>369</v>
      </c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92" t="s">
        <v>66</v>
      </c>
      <c r="F358" s="93">
        <v>200</v>
      </c>
      <c r="G358" s="93">
        <v>1</v>
      </c>
      <c r="H358" s="93">
        <v>0</v>
      </c>
      <c r="I358" s="94">
        <v>27</v>
      </c>
      <c r="J358" s="93">
        <v>110</v>
      </c>
      <c r="K358" s="91">
        <v>510</v>
      </c>
      <c r="L358" s="51"/>
    </row>
    <row r="359" spans="1:12" ht="15">
      <c r="A359" s="15"/>
      <c r="B359" s="16"/>
      <c r="C359" s="11"/>
      <c r="D359" s="7" t="s">
        <v>32</v>
      </c>
      <c r="E359" s="85" t="s">
        <v>51</v>
      </c>
      <c r="F359" s="59">
        <v>50</v>
      </c>
      <c r="G359" s="59">
        <v>4</v>
      </c>
      <c r="H359" s="59">
        <v>1</v>
      </c>
      <c r="I359" s="60">
        <v>24</v>
      </c>
      <c r="J359" s="59">
        <v>117</v>
      </c>
      <c r="K359" s="86">
        <v>108</v>
      </c>
      <c r="L359" s="51"/>
    </row>
    <row r="360" spans="1:12" ht="15">
      <c r="A360" s="15"/>
      <c r="B360" s="16"/>
      <c r="C360" s="11"/>
      <c r="D360" s="7" t="s">
        <v>33</v>
      </c>
      <c r="E360" s="85" t="s">
        <v>52</v>
      </c>
      <c r="F360" s="59">
        <v>80</v>
      </c>
      <c r="G360" s="59">
        <v>5</v>
      </c>
      <c r="H360" s="59">
        <v>1</v>
      </c>
      <c r="I360" s="60">
        <v>26</v>
      </c>
      <c r="J360" s="59">
        <v>139</v>
      </c>
      <c r="K360" s="86">
        <v>109</v>
      </c>
      <c r="L360" s="51"/>
    </row>
    <row r="361" spans="1:12" ht="15.75" thickBot="1">
      <c r="A361" s="15"/>
      <c r="B361" s="16"/>
      <c r="C361" s="11"/>
      <c r="D361" s="58" t="s">
        <v>139</v>
      </c>
      <c r="E361" s="96" t="s">
        <v>47</v>
      </c>
      <c r="F361" s="97">
        <v>200</v>
      </c>
      <c r="G361" s="97">
        <v>1</v>
      </c>
      <c r="H361" s="97">
        <v>0</v>
      </c>
      <c r="I361" s="98">
        <v>0</v>
      </c>
      <c r="J361" s="97">
        <v>46</v>
      </c>
      <c r="K361" s="95">
        <v>518</v>
      </c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980</v>
      </c>
      <c r="G363" s="21">
        <f t="shared" ref="G363" si="187">SUM(G354:G362)</f>
        <v>40</v>
      </c>
      <c r="H363" s="21">
        <f t="shared" ref="H363" si="188">SUM(H354:H362)</f>
        <v>36</v>
      </c>
      <c r="I363" s="21">
        <f t="shared" ref="I363" si="189">SUM(I354:I362)</f>
        <v>113</v>
      </c>
      <c r="J363" s="21">
        <f t="shared" ref="J363" si="190">SUM(J354:J362)</f>
        <v>1086</v>
      </c>
      <c r="K363" s="27"/>
      <c r="L363" s="21">
        <f t="shared" ref="L363" ca="1" si="19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71" t="s">
        <v>93</v>
      </c>
      <c r="F365" s="77">
        <v>200</v>
      </c>
      <c r="G365" s="76">
        <v>3.6</v>
      </c>
      <c r="H365" s="76">
        <v>3.3</v>
      </c>
      <c r="I365" s="76">
        <v>25</v>
      </c>
      <c r="J365" s="77">
        <v>144</v>
      </c>
      <c r="K365" s="52">
        <v>497</v>
      </c>
      <c r="L365" s="51"/>
    </row>
    <row r="366" spans="1:12" ht="15">
      <c r="A366" s="15"/>
      <c r="B366" s="16"/>
      <c r="C366" s="11"/>
      <c r="D366" s="58" t="s">
        <v>21</v>
      </c>
      <c r="E366" s="71" t="s">
        <v>105</v>
      </c>
      <c r="F366" s="77">
        <v>100</v>
      </c>
      <c r="G366" s="76">
        <v>7.4</v>
      </c>
      <c r="H366" s="76">
        <v>15.1</v>
      </c>
      <c r="I366" s="76">
        <v>1.5</v>
      </c>
      <c r="J366" s="77">
        <v>171</v>
      </c>
      <c r="K366" s="52">
        <v>301</v>
      </c>
      <c r="L366" s="51"/>
    </row>
    <row r="367" spans="1:12" ht="15">
      <c r="A367" s="15"/>
      <c r="B367" s="16"/>
      <c r="C367" s="11"/>
      <c r="D367" s="72" t="s">
        <v>106</v>
      </c>
      <c r="E367" s="66" t="s">
        <v>51</v>
      </c>
      <c r="F367" s="79">
        <v>60</v>
      </c>
      <c r="G367" s="80">
        <v>2.2999999999999998</v>
      </c>
      <c r="H367" s="80">
        <v>0.8</v>
      </c>
      <c r="I367" s="80">
        <v>16</v>
      </c>
      <c r="J367" s="79">
        <v>38</v>
      </c>
      <c r="K367" s="52">
        <v>108</v>
      </c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360</v>
      </c>
      <c r="G368" s="21">
        <f>SUM(G364:G367)</f>
        <v>13.3</v>
      </c>
      <c r="H368" s="21">
        <f>SUM(H364:H367)</f>
        <v>19.2</v>
      </c>
      <c r="I368" s="21">
        <f>SUM(I364:I367)</f>
        <v>42.5</v>
      </c>
      <c r="J368" s="21">
        <f>SUM(J364:J367)</f>
        <v>353</v>
      </c>
      <c r="K368" s="27"/>
      <c r="L368" s="21">
        <f t="shared" ref="L368" ca="1" si="192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71" t="s">
        <v>107</v>
      </c>
      <c r="F369" s="51">
        <v>100</v>
      </c>
      <c r="G369" s="76">
        <v>29.7</v>
      </c>
      <c r="H369" s="76">
        <v>22.6</v>
      </c>
      <c r="I369" s="76">
        <v>28.7</v>
      </c>
      <c r="J369" s="77">
        <v>437</v>
      </c>
      <c r="K369" s="52">
        <v>325</v>
      </c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71" t="s">
        <v>67</v>
      </c>
      <c r="F371" s="77">
        <v>200</v>
      </c>
      <c r="G371" s="76">
        <v>3.1</v>
      </c>
      <c r="H371" s="76">
        <v>2.7</v>
      </c>
      <c r="I371" s="76">
        <v>15.9</v>
      </c>
      <c r="J371" s="77">
        <v>79</v>
      </c>
      <c r="K371" s="52">
        <v>501</v>
      </c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75" t="s">
        <v>86</v>
      </c>
      <c r="E373" s="71" t="s">
        <v>117</v>
      </c>
      <c r="F373" s="51">
        <v>30</v>
      </c>
      <c r="G373" s="76">
        <v>0.5</v>
      </c>
      <c r="H373" s="76">
        <v>3.5</v>
      </c>
      <c r="I373" s="76">
        <v>1.1000000000000001</v>
      </c>
      <c r="J373" s="77">
        <v>38</v>
      </c>
      <c r="K373" s="52">
        <v>442</v>
      </c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330</v>
      </c>
      <c r="G375" s="21">
        <f t="shared" ref="G375" si="193">SUM(G369:G374)</f>
        <v>33.299999999999997</v>
      </c>
      <c r="H375" s="21">
        <f t="shared" ref="H375" si="194">SUM(H369:H374)</f>
        <v>28.8</v>
      </c>
      <c r="I375" s="21">
        <f t="shared" ref="I375" si="195">SUM(I369:I374)</f>
        <v>45.7</v>
      </c>
      <c r="J375" s="21">
        <f t="shared" ref="J375" si="196">SUM(J369:J374)</f>
        <v>554</v>
      </c>
      <c r="K375" s="27"/>
      <c r="L375" s="21">
        <f t="shared" ref="L375" ca="1" si="197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71" t="s">
        <v>103</v>
      </c>
      <c r="F376" s="77">
        <v>175</v>
      </c>
      <c r="G376" s="76">
        <v>5.8</v>
      </c>
      <c r="H376" s="76">
        <v>5</v>
      </c>
      <c r="I376" s="76">
        <v>8</v>
      </c>
      <c r="J376" s="77">
        <v>100</v>
      </c>
      <c r="K376" s="52">
        <v>516</v>
      </c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175</v>
      </c>
      <c r="G382" s="21">
        <f t="shared" ref="G382" si="198">SUM(G376:G381)</f>
        <v>5.8</v>
      </c>
      <c r="H382" s="21">
        <f t="shared" ref="H382" si="199">SUM(H376:H381)</f>
        <v>5</v>
      </c>
      <c r="I382" s="21">
        <f t="shared" ref="I382" si="200">SUM(I376:I381)</f>
        <v>8</v>
      </c>
      <c r="J382" s="21">
        <f t="shared" ref="J382" si="201">SUM(J376:J381)</f>
        <v>100</v>
      </c>
      <c r="K382" s="27"/>
      <c r="L382" s="21">
        <f t="shared" ref="L382" ca="1" si="202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100" t="s">
        <v>4</v>
      </c>
      <c r="D383" s="101"/>
      <c r="E383" s="33"/>
      <c r="F383" s="34">
        <f>F349+F353+F363+F368+F375+F382</f>
        <v>2490</v>
      </c>
      <c r="G383" s="34">
        <f t="shared" ref="G383" si="203">G349+G353+G363+G368+G375+G382</f>
        <v>105.39999999999999</v>
      </c>
      <c r="H383" s="34">
        <f t="shared" ref="H383" si="204">H349+H353+H363+H368+H375+H382</f>
        <v>105</v>
      </c>
      <c r="I383" s="34">
        <f t="shared" ref="I383" si="205">I349+I353+I363+I368+I375+I382</f>
        <v>274.2</v>
      </c>
      <c r="J383" s="34">
        <f t="shared" ref="J383" si="206">J349+J353+J363+J368+J375+J382</f>
        <v>2724</v>
      </c>
      <c r="K383" s="35"/>
      <c r="L383" s="34">
        <f t="shared" ref="L383" ca="1" si="207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81" t="s">
        <v>134</v>
      </c>
      <c r="F384" s="82">
        <v>200</v>
      </c>
      <c r="G384" s="82">
        <v>6</v>
      </c>
      <c r="H384" s="82">
        <v>7</v>
      </c>
      <c r="I384" s="83">
        <v>37</v>
      </c>
      <c r="J384" s="82">
        <v>240</v>
      </c>
      <c r="K384" s="84">
        <v>265</v>
      </c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85" t="s">
        <v>96</v>
      </c>
      <c r="F386" s="59">
        <v>200</v>
      </c>
      <c r="G386" s="59">
        <v>0</v>
      </c>
      <c r="H386" s="59">
        <v>0</v>
      </c>
      <c r="I386" s="60">
        <v>15</v>
      </c>
      <c r="J386" s="59">
        <v>60</v>
      </c>
      <c r="K386" s="86">
        <v>493</v>
      </c>
      <c r="L386" s="51"/>
    </row>
    <row r="387" spans="1:12" ht="15">
      <c r="A387" s="25"/>
      <c r="B387" s="16"/>
      <c r="C387" s="11"/>
      <c r="D387" s="7" t="s">
        <v>23</v>
      </c>
      <c r="E387" s="85" t="s">
        <v>119</v>
      </c>
      <c r="F387" s="59">
        <v>60</v>
      </c>
      <c r="G387" s="59">
        <v>5</v>
      </c>
      <c r="H387" s="59">
        <v>7</v>
      </c>
      <c r="I387" s="60">
        <v>8</v>
      </c>
      <c r="J387" s="59">
        <v>254</v>
      </c>
      <c r="K387" s="86">
        <v>91</v>
      </c>
      <c r="L387" s="51"/>
    </row>
    <row r="388" spans="1:12" ht="15">
      <c r="A388" s="25"/>
      <c r="B388" s="16"/>
      <c r="C388" s="11"/>
      <c r="D388" s="7" t="s">
        <v>24</v>
      </c>
      <c r="E388" s="85" t="s">
        <v>55</v>
      </c>
      <c r="F388" s="59">
        <v>185</v>
      </c>
      <c r="G388" s="59">
        <v>0</v>
      </c>
      <c r="H388" s="59">
        <v>0</v>
      </c>
      <c r="I388" s="60">
        <v>10</v>
      </c>
      <c r="J388" s="59">
        <v>80</v>
      </c>
      <c r="K388" s="86">
        <v>112</v>
      </c>
      <c r="L388" s="51"/>
    </row>
    <row r="389" spans="1:12" ht="15">
      <c r="A389" s="25"/>
      <c r="B389" s="16"/>
      <c r="C389" s="11"/>
      <c r="D389" s="6"/>
      <c r="E389" s="71"/>
      <c r="F389" s="51"/>
      <c r="G389" s="76"/>
      <c r="H389" s="76"/>
      <c r="I389" s="76"/>
      <c r="J389" s="77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645</v>
      </c>
      <c r="G391" s="21">
        <f t="shared" ref="G391" si="208">SUM(G384:G390)</f>
        <v>11</v>
      </c>
      <c r="H391" s="21">
        <f t="shared" ref="H391" si="209">SUM(H384:H390)</f>
        <v>14</v>
      </c>
      <c r="I391" s="21">
        <f t="shared" ref="I391" si="210">SUM(I384:I390)</f>
        <v>70</v>
      </c>
      <c r="J391" s="21">
        <f t="shared" ref="J391" si="211">SUM(J384:J390)</f>
        <v>634</v>
      </c>
      <c r="K391" s="27"/>
      <c r="L391" s="21">
        <f t="shared" ref="L391:L433" si="212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13">SUM(G392:G394)</f>
        <v>0</v>
      </c>
      <c r="H395" s="21">
        <f t="shared" ref="H395" si="214">SUM(H392:H394)</f>
        <v>0</v>
      </c>
      <c r="I395" s="21">
        <f t="shared" ref="I395" si="215">SUM(I392:I394)</f>
        <v>0</v>
      </c>
      <c r="J395" s="21">
        <f t="shared" ref="J395" si="216">SUM(J392:J394)</f>
        <v>0</v>
      </c>
      <c r="K395" s="27"/>
      <c r="L395" s="21">
        <f t="shared" ref="L395" ca="1" si="217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88" t="s">
        <v>83</v>
      </c>
      <c r="F396" s="89">
        <v>90</v>
      </c>
      <c r="G396" s="89">
        <v>2</v>
      </c>
      <c r="H396" s="89">
        <v>7</v>
      </c>
      <c r="I396" s="90">
        <v>10</v>
      </c>
      <c r="J396" s="89">
        <v>115</v>
      </c>
      <c r="K396" s="87">
        <v>119</v>
      </c>
      <c r="L396" s="51"/>
    </row>
    <row r="397" spans="1:12" ht="15">
      <c r="A397" s="25"/>
      <c r="B397" s="16"/>
      <c r="C397" s="11"/>
      <c r="D397" s="7" t="s">
        <v>28</v>
      </c>
      <c r="E397" s="85" t="s">
        <v>135</v>
      </c>
      <c r="F397" s="59">
        <v>200</v>
      </c>
      <c r="G397" s="59">
        <v>4</v>
      </c>
      <c r="H397" s="59">
        <v>5</v>
      </c>
      <c r="I397" s="60">
        <v>18</v>
      </c>
      <c r="J397" s="59">
        <v>116</v>
      </c>
      <c r="K397" s="86">
        <v>126</v>
      </c>
      <c r="L397" s="51"/>
    </row>
    <row r="398" spans="1:12" ht="15">
      <c r="A398" s="25"/>
      <c r="B398" s="16"/>
      <c r="C398" s="11"/>
      <c r="D398" s="7" t="s">
        <v>29</v>
      </c>
      <c r="E398" s="85" t="s">
        <v>136</v>
      </c>
      <c r="F398" s="59">
        <v>100</v>
      </c>
      <c r="G398" s="59">
        <v>21</v>
      </c>
      <c r="H398" s="59">
        <v>22</v>
      </c>
      <c r="I398" s="60">
        <v>4</v>
      </c>
      <c r="J398" s="59">
        <v>290</v>
      </c>
      <c r="K398" s="86">
        <v>367</v>
      </c>
      <c r="L398" s="51"/>
    </row>
    <row r="399" spans="1:12" ht="15">
      <c r="A399" s="25"/>
      <c r="B399" s="16"/>
      <c r="C399" s="11"/>
      <c r="D399" s="7" t="s">
        <v>30</v>
      </c>
      <c r="E399" s="85" t="s">
        <v>84</v>
      </c>
      <c r="F399" s="59">
        <v>150</v>
      </c>
      <c r="G399" s="59">
        <v>2</v>
      </c>
      <c r="H399" s="59">
        <v>3</v>
      </c>
      <c r="I399" s="60">
        <v>31</v>
      </c>
      <c r="J399" s="59">
        <v>209</v>
      </c>
      <c r="K399" s="86">
        <v>242</v>
      </c>
      <c r="L399" s="51"/>
    </row>
    <row r="400" spans="1:12" ht="15.75" thickBot="1">
      <c r="A400" s="25"/>
      <c r="B400" s="16"/>
      <c r="C400" s="11"/>
      <c r="D400" s="7" t="s">
        <v>31</v>
      </c>
      <c r="E400" s="96" t="s">
        <v>85</v>
      </c>
      <c r="F400" s="97">
        <v>200</v>
      </c>
      <c r="G400" s="97">
        <v>0</v>
      </c>
      <c r="H400" s="97">
        <v>0</v>
      </c>
      <c r="I400" s="98">
        <v>25</v>
      </c>
      <c r="J400" s="97">
        <v>103</v>
      </c>
      <c r="K400" s="95">
        <v>509</v>
      </c>
      <c r="L400" s="51"/>
    </row>
    <row r="401" spans="1:12" ht="15">
      <c r="A401" s="25"/>
      <c r="B401" s="16"/>
      <c r="C401" s="11"/>
      <c r="D401" s="7" t="s">
        <v>32</v>
      </c>
      <c r="E401" s="85" t="s">
        <v>51</v>
      </c>
      <c r="F401" s="59">
        <v>60</v>
      </c>
      <c r="G401" s="59">
        <v>8</v>
      </c>
      <c r="H401" s="59">
        <v>1</v>
      </c>
      <c r="I401" s="60">
        <v>40</v>
      </c>
      <c r="J401" s="59">
        <v>141</v>
      </c>
      <c r="K401" s="86">
        <v>108</v>
      </c>
      <c r="L401" s="51"/>
    </row>
    <row r="402" spans="1:12" ht="15">
      <c r="A402" s="25"/>
      <c r="B402" s="16"/>
      <c r="C402" s="11"/>
      <c r="D402" s="7" t="s">
        <v>33</v>
      </c>
      <c r="E402" s="85" t="s">
        <v>52</v>
      </c>
      <c r="F402" s="59">
        <v>80</v>
      </c>
      <c r="G402" s="59">
        <v>5</v>
      </c>
      <c r="H402" s="59">
        <v>1</v>
      </c>
      <c r="I402" s="60">
        <v>26</v>
      </c>
      <c r="J402" s="59">
        <v>139</v>
      </c>
      <c r="K402" s="86">
        <v>109</v>
      </c>
      <c r="L402" s="51"/>
    </row>
    <row r="403" spans="1:12" ht="15">
      <c r="A403" s="25"/>
      <c r="B403" s="16"/>
      <c r="C403" s="11"/>
      <c r="D403" s="58" t="s">
        <v>139</v>
      </c>
      <c r="E403" s="92" t="s">
        <v>47</v>
      </c>
      <c r="F403" s="93">
        <v>200</v>
      </c>
      <c r="G403" s="93">
        <v>1</v>
      </c>
      <c r="H403" s="93">
        <v>0</v>
      </c>
      <c r="I403" s="94">
        <v>0</v>
      </c>
      <c r="J403" s="93">
        <v>46</v>
      </c>
      <c r="K403" s="91">
        <v>518</v>
      </c>
      <c r="L403" s="51"/>
    </row>
    <row r="404" spans="1:12" ht="15">
      <c r="A404" s="25"/>
      <c r="B404" s="16"/>
      <c r="C404" s="11"/>
      <c r="D404" s="68"/>
      <c r="E404" s="62"/>
      <c r="F404" s="63"/>
      <c r="G404" s="63"/>
      <c r="H404" s="63"/>
      <c r="I404" s="63"/>
      <c r="J404" s="63"/>
      <c r="K404" s="63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1080</v>
      </c>
      <c r="G405" s="21">
        <f t="shared" ref="G405" si="218">SUM(G396:G404)</f>
        <v>43</v>
      </c>
      <c r="H405" s="21">
        <f t="shared" ref="H405" si="219">SUM(H396:H404)</f>
        <v>39</v>
      </c>
      <c r="I405" s="21">
        <f t="shared" ref="I405" si="220">SUM(I396:I404)</f>
        <v>154</v>
      </c>
      <c r="J405" s="21">
        <f t="shared" ref="J405" si="221">SUM(J396:J404)</f>
        <v>1159</v>
      </c>
      <c r="K405" s="27"/>
      <c r="L405" s="21">
        <f t="shared" ref="L405" ca="1" si="222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71" t="s">
        <v>109</v>
      </c>
      <c r="F406" s="51">
        <v>10</v>
      </c>
      <c r="G406" s="76">
        <v>2.8</v>
      </c>
      <c r="H406" s="76">
        <v>3.3</v>
      </c>
      <c r="I406" s="76">
        <v>77.3</v>
      </c>
      <c r="J406" s="77">
        <v>35</v>
      </c>
      <c r="K406" s="52">
        <v>588</v>
      </c>
      <c r="L406" s="51"/>
    </row>
    <row r="407" spans="1:12" ht="15">
      <c r="A407" s="25"/>
      <c r="B407" s="16"/>
      <c r="C407" s="11"/>
      <c r="D407" s="12" t="s">
        <v>31</v>
      </c>
      <c r="E407" s="71" t="s">
        <v>93</v>
      </c>
      <c r="F407" s="77">
        <v>200</v>
      </c>
      <c r="G407" s="76">
        <v>3.6</v>
      </c>
      <c r="H407" s="76">
        <v>3.3</v>
      </c>
      <c r="I407" s="77">
        <v>25</v>
      </c>
      <c r="J407" s="77">
        <v>144</v>
      </c>
      <c r="K407" s="52">
        <v>497</v>
      </c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210</v>
      </c>
      <c r="G410" s="21">
        <f t="shared" ref="G410" si="223">SUM(G406:G409)</f>
        <v>6.4</v>
      </c>
      <c r="H410" s="21">
        <f t="shared" ref="H410" si="224">SUM(H406:H409)</f>
        <v>6.6</v>
      </c>
      <c r="I410" s="21">
        <f t="shared" ref="I410" si="225">SUM(I406:I409)</f>
        <v>102.3</v>
      </c>
      <c r="J410" s="21">
        <f t="shared" ref="J410" si="226">SUM(J406:J409)</f>
        <v>179</v>
      </c>
      <c r="K410" s="27"/>
      <c r="L410" s="21">
        <f t="shared" ref="L410" ca="1" si="227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71" t="s">
        <v>110</v>
      </c>
      <c r="F411" s="77">
        <v>165</v>
      </c>
      <c r="G411" s="76">
        <v>23.3</v>
      </c>
      <c r="H411" s="76">
        <v>23.5</v>
      </c>
      <c r="I411" s="76">
        <v>18.899999999999999</v>
      </c>
      <c r="J411" s="77">
        <v>380</v>
      </c>
      <c r="K411" s="52">
        <v>377</v>
      </c>
      <c r="L411" s="51"/>
    </row>
    <row r="412" spans="1:12" ht="15">
      <c r="A412" s="25"/>
      <c r="B412" s="16"/>
      <c r="C412" s="11"/>
      <c r="D412" s="7" t="s">
        <v>30</v>
      </c>
      <c r="E412" s="71" t="s">
        <v>111</v>
      </c>
      <c r="F412" s="77">
        <v>70</v>
      </c>
      <c r="G412" s="76">
        <v>1.3</v>
      </c>
      <c r="H412" s="76">
        <v>4.9000000000000004</v>
      </c>
      <c r="I412" s="76">
        <v>5</v>
      </c>
      <c r="J412" s="77">
        <v>69</v>
      </c>
      <c r="K412" s="52">
        <v>114</v>
      </c>
      <c r="L412" s="51"/>
    </row>
    <row r="413" spans="1:12" ht="15">
      <c r="A413" s="25"/>
      <c r="B413" s="16"/>
      <c r="C413" s="11"/>
      <c r="D413" s="7" t="s">
        <v>31</v>
      </c>
      <c r="E413" s="71" t="s">
        <v>113</v>
      </c>
      <c r="F413" s="77">
        <v>200</v>
      </c>
      <c r="G413" s="76">
        <v>1.5</v>
      </c>
      <c r="H413" s="76">
        <v>1.3</v>
      </c>
      <c r="I413" s="76">
        <v>15.9</v>
      </c>
      <c r="J413" s="77">
        <v>81</v>
      </c>
      <c r="K413" s="52">
        <v>495</v>
      </c>
      <c r="L413" s="51"/>
    </row>
    <row r="414" spans="1:12" ht="15">
      <c r="A414" s="25"/>
      <c r="B414" s="16"/>
      <c r="C414" s="11"/>
      <c r="D414" s="7" t="s">
        <v>23</v>
      </c>
      <c r="E414" s="71" t="s">
        <v>112</v>
      </c>
      <c r="F414" s="77">
        <v>50</v>
      </c>
      <c r="G414" s="76">
        <v>2.2999999999999998</v>
      </c>
      <c r="H414" s="76">
        <v>0.8</v>
      </c>
      <c r="I414" s="76">
        <v>16</v>
      </c>
      <c r="J414" s="77">
        <v>118</v>
      </c>
      <c r="K414" s="52">
        <v>108</v>
      </c>
      <c r="L414" s="51"/>
    </row>
    <row r="415" spans="1:12" ht="15">
      <c r="A415" s="25"/>
      <c r="B415" s="16"/>
      <c r="C415" s="11"/>
      <c r="D415" s="75" t="s">
        <v>24</v>
      </c>
      <c r="E415" s="71" t="s">
        <v>55</v>
      </c>
      <c r="F415" s="77">
        <v>180</v>
      </c>
      <c r="G415" s="76">
        <v>0.4</v>
      </c>
      <c r="H415" s="76">
        <v>0.4</v>
      </c>
      <c r="I415" s="76">
        <v>9.8000000000000007</v>
      </c>
      <c r="J415" s="77">
        <v>47</v>
      </c>
      <c r="K415" s="52">
        <v>112</v>
      </c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665</v>
      </c>
      <c r="G417" s="21">
        <f t="shared" ref="G417" si="228">SUM(G411:G416)</f>
        <v>28.8</v>
      </c>
      <c r="H417" s="21">
        <f t="shared" ref="H417" si="229">SUM(H411:H416)</f>
        <v>30.9</v>
      </c>
      <c r="I417" s="21">
        <f t="shared" ref="I417" si="230">SUM(I411:I416)</f>
        <v>65.599999999999994</v>
      </c>
      <c r="J417" s="21">
        <f t="shared" ref="J417" si="231">SUM(J411:J416)</f>
        <v>695</v>
      </c>
      <c r="K417" s="27"/>
      <c r="L417" s="21">
        <f t="shared" ref="L417" ca="1" si="232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71" t="s">
        <v>59</v>
      </c>
      <c r="F418" s="77">
        <v>150</v>
      </c>
      <c r="G418" s="76">
        <v>10</v>
      </c>
      <c r="H418" s="76">
        <v>6.4</v>
      </c>
      <c r="I418" s="76">
        <v>17</v>
      </c>
      <c r="J418" s="77">
        <v>100</v>
      </c>
      <c r="K418" s="52">
        <v>516</v>
      </c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150</v>
      </c>
      <c r="G424" s="21">
        <f t="shared" ref="G424" si="233">SUM(G418:G423)</f>
        <v>10</v>
      </c>
      <c r="H424" s="21">
        <f t="shared" ref="H424" si="234">SUM(H418:H423)</f>
        <v>6.4</v>
      </c>
      <c r="I424" s="21">
        <f t="shared" ref="I424" si="235">SUM(I418:I423)</f>
        <v>17</v>
      </c>
      <c r="J424" s="21">
        <f t="shared" ref="J424" si="236">SUM(J418:J423)</f>
        <v>100</v>
      </c>
      <c r="K424" s="27"/>
      <c r="L424" s="21">
        <f t="shared" ref="L424" ca="1" si="237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100" t="s">
        <v>4</v>
      </c>
      <c r="D425" s="101"/>
      <c r="E425" s="33"/>
      <c r="F425" s="34">
        <f>F391+F395+F405+F410+F417+F424</f>
        <v>2750</v>
      </c>
      <c r="G425" s="34">
        <f t="shared" ref="G425" si="238">G391+G395+G405+G410+G417+G424</f>
        <v>99.2</v>
      </c>
      <c r="H425" s="34">
        <f t="shared" ref="H425" si="239">H391+H395+H405+H410+H417+H424</f>
        <v>96.9</v>
      </c>
      <c r="I425" s="34">
        <f t="shared" ref="I425" si="240">I391+I395+I405+I410+I417+I424</f>
        <v>408.9</v>
      </c>
      <c r="J425" s="34">
        <f t="shared" ref="J425" si="241">J391+J395+J405+J410+J417+J424</f>
        <v>2767</v>
      </c>
      <c r="K425" s="35"/>
      <c r="L425" s="34">
        <f t="shared" ref="L425" ca="1" si="242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81" t="s">
        <v>118</v>
      </c>
      <c r="F426" s="82">
        <v>260</v>
      </c>
      <c r="G426" s="82">
        <v>7</v>
      </c>
      <c r="H426" s="82">
        <v>4</v>
      </c>
      <c r="I426" s="83">
        <v>13</v>
      </c>
      <c r="J426" s="82">
        <v>256</v>
      </c>
      <c r="K426" s="84">
        <v>219</v>
      </c>
      <c r="L426" s="48"/>
    </row>
    <row r="427" spans="1:12" ht="15">
      <c r="A427" s="25"/>
      <c r="B427" s="16"/>
      <c r="C427" s="11"/>
      <c r="D427" s="6"/>
      <c r="E427" s="71"/>
      <c r="F427" s="77"/>
      <c r="G427" s="76"/>
      <c r="H427" s="76"/>
      <c r="I427" s="76"/>
      <c r="J427" s="77"/>
      <c r="K427" s="52"/>
      <c r="L427" s="51"/>
    </row>
    <row r="428" spans="1:12" ht="15">
      <c r="A428" s="25"/>
      <c r="B428" s="16"/>
      <c r="C428" s="11"/>
      <c r="D428" s="7" t="s">
        <v>22</v>
      </c>
      <c r="E428" s="85" t="s">
        <v>96</v>
      </c>
      <c r="F428" s="59">
        <v>200</v>
      </c>
      <c r="G428" s="59">
        <v>0</v>
      </c>
      <c r="H428" s="59">
        <v>0</v>
      </c>
      <c r="I428" s="60">
        <v>15</v>
      </c>
      <c r="J428" s="59">
        <v>60</v>
      </c>
      <c r="K428" s="86">
        <v>493</v>
      </c>
      <c r="L428" s="51"/>
    </row>
    <row r="429" spans="1:12" ht="15">
      <c r="A429" s="25"/>
      <c r="B429" s="16"/>
      <c r="C429" s="11"/>
      <c r="D429" s="7" t="s">
        <v>23</v>
      </c>
      <c r="E429" s="85" t="s">
        <v>119</v>
      </c>
      <c r="F429" s="59">
        <v>60</v>
      </c>
      <c r="G429" s="59">
        <v>5</v>
      </c>
      <c r="H429" s="59">
        <v>7</v>
      </c>
      <c r="I429" s="60">
        <v>8</v>
      </c>
      <c r="J429" s="59">
        <v>254</v>
      </c>
      <c r="K429" s="86">
        <v>91</v>
      </c>
      <c r="L429" s="51"/>
    </row>
    <row r="430" spans="1:12" ht="15">
      <c r="A430" s="25"/>
      <c r="B430" s="16"/>
      <c r="C430" s="11"/>
      <c r="D430" s="7" t="s">
        <v>24</v>
      </c>
      <c r="E430" s="85" t="s">
        <v>55</v>
      </c>
      <c r="F430" s="59">
        <v>180</v>
      </c>
      <c r="G430" s="59">
        <v>0</v>
      </c>
      <c r="H430" s="59">
        <v>0</v>
      </c>
      <c r="I430" s="60">
        <v>11</v>
      </c>
      <c r="J430" s="59">
        <v>80</v>
      </c>
      <c r="K430" s="86">
        <v>112</v>
      </c>
      <c r="L430" s="51"/>
    </row>
    <row r="431" spans="1:12" ht="15.75" thickBot="1">
      <c r="A431" s="25"/>
      <c r="B431" s="16"/>
      <c r="C431" s="11"/>
      <c r="D431" s="6" t="s">
        <v>27</v>
      </c>
      <c r="E431" s="96" t="s">
        <v>68</v>
      </c>
      <c r="F431" s="97">
        <v>70</v>
      </c>
      <c r="G431" s="97">
        <v>1</v>
      </c>
      <c r="H431" s="97">
        <v>2</v>
      </c>
      <c r="I431" s="98">
        <v>5</v>
      </c>
      <c r="J431" s="97">
        <v>47</v>
      </c>
      <c r="K431" s="95">
        <v>420</v>
      </c>
      <c r="L431" s="51"/>
    </row>
    <row r="432" spans="1:12" ht="15">
      <c r="A432" s="25"/>
      <c r="B432" s="16"/>
      <c r="C432" s="11"/>
      <c r="D432" s="6"/>
      <c r="E432" s="50"/>
      <c r="F432" s="51"/>
      <c r="G432" s="76"/>
      <c r="H432" s="76"/>
      <c r="I432" s="76"/>
      <c r="J432" s="77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770</v>
      </c>
      <c r="G433" s="21">
        <f t="shared" ref="G433" si="243">SUM(G426:G432)</f>
        <v>13</v>
      </c>
      <c r="H433" s="21">
        <f t="shared" ref="H433" si="244">SUM(H426:H432)</f>
        <v>13</v>
      </c>
      <c r="I433" s="21">
        <f t="shared" ref="I433" si="245">SUM(I426:I432)</f>
        <v>52</v>
      </c>
      <c r="J433" s="21">
        <f t="shared" ref="J433" si="246">SUM(J426:J432)</f>
        <v>697</v>
      </c>
      <c r="K433" s="27"/>
      <c r="L433" s="21">
        <f t="shared" si="212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47">SUM(G434:G436)</f>
        <v>0</v>
      </c>
      <c r="H437" s="21">
        <f t="shared" ref="H437" si="248">SUM(H434:H436)</f>
        <v>0</v>
      </c>
      <c r="I437" s="21">
        <f t="shared" ref="I437" si="249">SUM(I434:I436)</f>
        <v>0</v>
      </c>
      <c r="J437" s="21">
        <f t="shared" ref="J437" si="250">SUM(J434:J436)</f>
        <v>0</v>
      </c>
      <c r="K437" s="27"/>
      <c r="L437" s="21">
        <f t="shared" ref="L437" ca="1" si="25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88" t="s">
        <v>48</v>
      </c>
      <c r="F438" s="89">
        <v>60</v>
      </c>
      <c r="G438" s="89">
        <v>1</v>
      </c>
      <c r="H438" s="89">
        <v>0</v>
      </c>
      <c r="I438" s="90">
        <v>3</v>
      </c>
      <c r="J438" s="89">
        <v>20</v>
      </c>
      <c r="K438" s="87">
        <v>106</v>
      </c>
      <c r="L438" s="51"/>
    </row>
    <row r="439" spans="1:12" ht="15">
      <c r="A439" s="25"/>
      <c r="B439" s="16"/>
      <c r="C439" s="11"/>
      <c r="D439" s="7" t="s">
        <v>28</v>
      </c>
      <c r="E439" s="85" t="s">
        <v>87</v>
      </c>
      <c r="F439" s="59">
        <v>200</v>
      </c>
      <c r="G439" s="59">
        <v>5</v>
      </c>
      <c r="H439" s="59">
        <v>10</v>
      </c>
      <c r="I439" s="60">
        <v>35</v>
      </c>
      <c r="J439" s="59">
        <v>253</v>
      </c>
      <c r="K439" s="86">
        <v>146</v>
      </c>
      <c r="L439" s="51"/>
    </row>
    <row r="440" spans="1:12" ht="15">
      <c r="A440" s="25"/>
      <c r="B440" s="16"/>
      <c r="C440" s="11"/>
      <c r="D440" s="7" t="s">
        <v>29</v>
      </c>
      <c r="E440" s="85" t="s">
        <v>73</v>
      </c>
      <c r="F440" s="59">
        <v>130</v>
      </c>
      <c r="G440" s="59">
        <v>18</v>
      </c>
      <c r="H440" s="59">
        <v>14</v>
      </c>
      <c r="I440" s="60">
        <v>4</v>
      </c>
      <c r="J440" s="59">
        <v>213</v>
      </c>
      <c r="K440" s="86">
        <v>398</v>
      </c>
      <c r="L440" s="51"/>
    </row>
    <row r="441" spans="1:12" ht="15">
      <c r="A441" s="25"/>
      <c r="B441" s="16"/>
      <c r="C441" s="11"/>
      <c r="D441" s="7" t="s">
        <v>30</v>
      </c>
      <c r="E441" s="85" t="s">
        <v>88</v>
      </c>
      <c r="F441" s="59">
        <v>150</v>
      </c>
      <c r="G441" s="59">
        <v>9</v>
      </c>
      <c r="H441" s="59">
        <v>8</v>
      </c>
      <c r="I441" s="60">
        <v>37</v>
      </c>
      <c r="J441" s="59">
        <v>251</v>
      </c>
      <c r="K441" s="86">
        <v>237</v>
      </c>
      <c r="L441" s="51"/>
    </row>
    <row r="442" spans="1:12" ht="15.75" thickBot="1">
      <c r="A442" s="25"/>
      <c r="B442" s="16"/>
      <c r="C442" s="11"/>
      <c r="D442" s="7" t="s">
        <v>31</v>
      </c>
      <c r="E442" s="96" t="s">
        <v>66</v>
      </c>
      <c r="F442" s="97">
        <v>200</v>
      </c>
      <c r="G442" s="97">
        <v>1</v>
      </c>
      <c r="H442" s="97">
        <v>0</v>
      </c>
      <c r="I442" s="98">
        <v>27</v>
      </c>
      <c r="J442" s="97">
        <v>110</v>
      </c>
      <c r="K442" s="95">
        <v>508</v>
      </c>
      <c r="L442" s="51"/>
    </row>
    <row r="443" spans="1:12" ht="15">
      <c r="A443" s="25"/>
      <c r="B443" s="16"/>
      <c r="C443" s="11"/>
      <c r="D443" s="7" t="s">
        <v>32</v>
      </c>
      <c r="E443" s="85" t="s">
        <v>51</v>
      </c>
      <c r="F443" s="59">
        <v>60</v>
      </c>
      <c r="G443" s="59">
        <v>8</v>
      </c>
      <c r="H443" s="59">
        <v>1</v>
      </c>
      <c r="I443" s="60">
        <v>40</v>
      </c>
      <c r="J443" s="59">
        <v>141</v>
      </c>
      <c r="K443" s="86">
        <v>108</v>
      </c>
      <c r="L443" s="51"/>
    </row>
    <row r="444" spans="1:12" ht="15">
      <c r="A444" s="25"/>
      <c r="B444" s="16"/>
      <c r="C444" s="11"/>
      <c r="D444" s="7" t="s">
        <v>33</v>
      </c>
      <c r="E444" s="85" t="s">
        <v>52</v>
      </c>
      <c r="F444" s="59">
        <v>80</v>
      </c>
      <c r="G444" s="59">
        <v>7</v>
      </c>
      <c r="H444" s="59">
        <v>1</v>
      </c>
      <c r="I444" s="60">
        <v>33</v>
      </c>
      <c r="J444" s="59">
        <v>139</v>
      </c>
      <c r="K444" s="86">
        <v>109</v>
      </c>
      <c r="L444" s="51"/>
    </row>
    <row r="445" spans="1:12" ht="15">
      <c r="A445" s="25"/>
      <c r="B445" s="16"/>
      <c r="C445" s="11"/>
      <c r="D445" s="69" t="s">
        <v>139</v>
      </c>
      <c r="E445" s="92" t="s">
        <v>47</v>
      </c>
      <c r="F445" s="93">
        <v>200</v>
      </c>
      <c r="G445" s="93">
        <v>1</v>
      </c>
      <c r="H445" s="93">
        <v>0</v>
      </c>
      <c r="I445" s="94">
        <v>0</v>
      </c>
      <c r="J445" s="93">
        <v>46</v>
      </c>
      <c r="K445" s="91">
        <v>518</v>
      </c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1080</v>
      </c>
      <c r="G447" s="21">
        <f t="shared" ref="G447" si="252">SUM(G438:G446)</f>
        <v>50</v>
      </c>
      <c r="H447" s="21">
        <f t="shared" ref="H447" si="253">SUM(H438:H446)</f>
        <v>34</v>
      </c>
      <c r="I447" s="21">
        <f t="shared" ref="I447" si="254">SUM(I438:I446)</f>
        <v>179</v>
      </c>
      <c r="J447" s="21">
        <f t="shared" ref="J447" si="255">SUM(J438:J446)</f>
        <v>1173</v>
      </c>
      <c r="K447" s="27"/>
      <c r="L447" s="21">
        <f t="shared" ref="L447" ca="1" si="256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71" t="s">
        <v>114</v>
      </c>
      <c r="F448" s="51">
        <v>60</v>
      </c>
      <c r="G448" s="76">
        <v>3.5</v>
      </c>
      <c r="H448" s="76">
        <v>3.7</v>
      </c>
      <c r="I448" s="76">
        <v>21</v>
      </c>
      <c r="J448" s="77">
        <v>131</v>
      </c>
      <c r="K448" s="52"/>
      <c r="L448" s="51"/>
    </row>
    <row r="449" spans="1:12" ht="15">
      <c r="A449" s="25"/>
      <c r="B449" s="16"/>
      <c r="C449" s="11"/>
      <c r="D449" s="12" t="s">
        <v>31</v>
      </c>
      <c r="E449" s="71" t="s">
        <v>54</v>
      </c>
      <c r="F449" s="51">
        <v>200</v>
      </c>
      <c r="G449" s="76">
        <v>3.6</v>
      </c>
      <c r="H449" s="76">
        <v>3.3</v>
      </c>
      <c r="I449" s="76">
        <v>25</v>
      </c>
      <c r="J449" s="77">
        <v>144</v>
      </c>
      <c r="K449" s="52">
        <v>496</v>
      </c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260</v>
      </c>
      <c r="G452" s="21">
        <f t="shared" ref="G452" si="257">SUM(G448:G451)</f>
        <v>7.1</v>
      </c>
      <c r="H452" s="21">
        <f t="shared" ref="H452" si="258">SUM(H448:H451)</f>
        <v>7</v>
      </c>
      <c r="I452" s="21">
        <f t="shared" ref="I452" si="259">SUM(I448:I451)</f>
        <v>46</v>
      </c>
      <c r="J452" s="21">
        <f t="shared" ref="J452" si="260">SUM(J448:J451)</f>
        <v>275</v>
      </c>
      <c r="K452" s="27"/>
      <c r="L452" s="21">
        <f t="shared" ref="L452" ca="1" si="26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71" t="s">
        <v>56</v>
      </c>
      <c r="F453" s="78">
        <v>125</v>
      </c>
      <c r="G453" s="76">
        <v>13.3</v>
      </c>
      <c r="H453" s="76">
        <v>7.2</v>
      </c>
      <c r="I453" s="76">
        <v>6.3</v>
      </c>
      <c r="J453" s="77">
        <v>143</v>
      </c>
      <c r="K453" s="52">
        <v>343</v>
      </c>
      <c r="L453" s="51"/>
    </row>
    <row r="454" spans="1:12" ht="15">
      <c r="A454" s="25"/>
      <c r="B454" s="16"/>
      <c r="C454" s="11"/>
      <c r="D454" s="7" t="s">
        <v>30</v>
      </c>
      <c r="E454" s="71" t="s">
        <v>65</v>
      </c>
      <c r="F454" s="77">
        <v>150</v>
      </c>
      <c r="G454" s="76">
        <v>2.1</v>
      </c>
      <c r="H454" s="76">
        <v>4.4000000000000004</v>
      </c>
      <c r="I454" s="76">
        <v>10.9</v>
      </c>
      <c r="J454" s="77">
        <v>92</v>
      </c>
      <c r="K454" s="52">
        <v>429</v>
      </c>
      <c r="L454" s="51"/>
    </row>
    <row r="455" spans="1:12" ht="15">
      <c r="A455" s="25"/>
      <c r="B455" s="16"/>
      <c r="C455" s="11"/>
      <c r="D455" s="7" t="s">
        <v>31</v>
      </c>
      <c r="E455" s="71" t="s">
        <v>58</v>
      </c>
      <c r="F455" s="77">
        <v>200</v>
      </c>
      <c r="G455" s="76">
        <v>0.1</v>
      </c>
      <c r="H455" s="76">
        <v>0</v>
      </c>
      <c r="I455" s="76">
        <v>15.2</v>
      </c>
      <c r="J455" s="77">
        <v>61</v>
      </c>
      <c r="K455" s="52">
        <v>494</v>
      </c>
      <c r="L455" s="51"/>
    </row>
    <row r="456" spans="1:12" ht="15">
      <c r="A456" s="25"/>
      <c r="B456" s="16"/>
      <c r="C456" s="11"/>
      <c r="D456" s="7" t="s">
        <v>23</v>
      </c>
      <c r="E456" s="71" t="s">
        <v>51</v>
      </c>
      <c r="F456" s="51">
        <v>50</v>
      </c>
      <c r="G456" s="76">
        <v>2.2999999999999998</v>
      </c>
      <c r="H456" s="76">
        <v>0.8</v>
      </c>
      <c r="I456" s="76">
        <v>16</v>
      </c>
      <c r="J456" s="76">
        <v>38</v>
      </c>
      <c r="K456" s="52">
        <v>108</v>
      </c>
      <c r="L456" s="51"/>
    </row>
    <row r="457" spans="1:12" ht="15">
      <c r="A457" s="25"/>
      <c r="B457" s="16"/>
      <c r="C457" s="11"/>
      <c r="D457" s="75" t="s">
        <v>86</v>
      </c>
      <c r="E457" s="71" t="s">
        <v>99</v>
      </c>
      <c r="F457" s="77">
        <v>20</v>
      </c>
      <c r="G457" s="76">
        <v>0.5</v>
      </c>
      <c r="H457" s="76">
        <v>1.9</v>
      </c>
      <c r="I457" s="76">
        <v>3.5</v>
      </c>
      <c r="J457" s="77">
        <v>33</v>
      </c>
      <c r="K457" s="52">
        <v>453</v>
      </c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545</v>
      </c>
      <c r="G459" s="21">
        <f t="shared" ref="G459" si="262">SUM(G453:G458)</f>
        <v>18.3</v>
      </c>
      <c r="H459" s="21">
        <f t="shared" ref="H459" si="263">SUM(H453:H458)</f>
        <v>14.300000000000002</v>
      </c>
      <c r="I459" s="21">
        <f t="shared" ref="I459" si="264">SUM(I453:I458)</f>
        <v>51.9</v>
      </c>
      <c r="J459" s="21">
        <f t="shared" ref="J459" si="265">SUM(J453:J458)</f>
        <v>367</v>
      </c>
      <c r="K459" s="27"/>
      <c r="L459" s="21">
        <f t="shared" ref="L459" ca="1" si="266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71" t="s">
        <v>94</v>
      </c>
      <c r="F460" s="77">
        <v>175</v>
      </c>
      <c r="G460" s="76">
        <v>10</v>
      </c>
      <c r="H460" s="76">
        <v>6.4</v>
      </c>
      <c r="I460" s="76">
        <v>17</v>
      </c>
      <c r="J460" s="77">
        <v>100</v>
      </c>
      <c r="K460" s="52">
        <v>516</v>
      </c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175</v>
      </c>
      <c r="G466" s="21">
        <f t="shared" ref="G466" si="267">SUM(G460:G465)</f>
        <v>10</v>
      </c>
      <c r="H466" s="21">
        <f t="shared" ref="H466" si="268">SUM(H460:H465)</f>
        <v>6.4</v>
      </c>
      <c r="I466" s="21">
        <f t="shared" ref="I466" si="269">SUM(I460:I465)</f>
        <v>17</v>
      </c>
      <c r="J466" s="21">
        <f t="shared" ref="J466" si="270">SUM(J460:J465)</f>
        <v>100</v>
      </c>
      <c r="K466" s="27"/>
      <c r="L466" s="21">
        <f t="shared" ref="L466" ca="1" si="271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100" t="s">
        <v>4</v>
      </c>
      <c r="D467" s="101"/>
      <c r="E467" s="33"/>
      <c r="F467" s="34">
        <f>F433+F437+F447+F452+F459+F466</f>
        <v>2830</v>
      </c>
      <c r="G467" s="34">
        <f t="shared" ref="G467" si="272">G433+G437+G447+G452+G459+G466</f>
        <v>98.399999999999991</v>
      </c>
      <c r="H467" s="34">
        <f t="shared" ref="H467" si="273">H433+H437+H447+H452+H459+H466</f>
        <v>74.7</v>
      </c>
      <c r="I467" s="34">
        <f t="shared" ref="I467" si="274">I433+I437+I447+I452+I459+I466</f>
        <v>345.9</v>
      </c>
      <c r="J467" s="34">
        <f t="shared" ref="J467" si="275">J433+J437+J447+J452+J459+J466</f>
        <v>2612</v>
      </c>
      <c r="K467" s="35"/>
      <c r="L467" s="34">
        <f t="shared" ref="L467" ca="1" si="276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81" t="s">
        <v>108</v>
      </c>
      <c r="F468" s="82">
        <v>200</v>
      </c>
      <c r="G468" s="82">
        <v>6</v>
      </c>
      <c r="H468" s="82">
        <v>6</v>
      </c>
      <c r="I468" s="83">
        <v>24</v>
      </c>
      <c r="J468" s="82">
        <v>240</v>
      </c>
      <c r="K468" s="84">
        <v>265</v>
      </c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85" t="s">
        <v>67</v>
      </c>
      <c r="F470" s="59">
        <v>200</v>
      </c>
      <c r="G470" s="59">
        <v>3</v>
      </c>
      <c r="H470" s="59">
        <v>2</v>
      </c>
      <c r="I470" s="60">
        <v>16</v>
      </c>
      <c r="J470" s="59">
        <v>79</v>
      </c>
      <c r="K470" s="86">
        <v>501</v>
      </c>
      <c r="L470" s="51"/>
    </row>
    <row r="471" spans="1:12" ht="15">
      <c r="A471" s="25"/>
      <c r="B471" s="16"/>
      <c r="C471" s="11"/>
      <c r="D471" s="7" t="s">
        <v>23</v>
      </c>
      <c r="E471" s="85" t="s">
        <v>119</v>
      </c>
      <c r="F471" s="59">
        <v>60</v>
      </c>
      <c r="G471" s="59">
        <v>5</v>
      </c>
      <c r="H471" s="59">
        <v>7</v>
      </c>
      <c r="I471" s="60">
        <v>8</v>
      </c>
      <c r="J471" s="59">
        <v>254</v>
      </c>
      <c r="K471" s="86">
        <v>91</v>
      </c>
      <c r="L471" s="51"/>
    </row>
    <row r="472" spans="1:12" ht="15">
      <c r="A472" s="25"/>
      <c r="B472" s="16"/>
      <c r="C472" s="11"/>
      <c r="D472" s="7" t="s">
        <v>24</v>
      </c>
      <c r="E472" s="85" t="s">
        <v>55</v>
      </c>
      <c r="F472" s="59">
        <v>185</v>
      </c>
      <c r="G472" s="59">
        <v>0</v>
      </c>
      <c r="H472" s="59">
        <v>0</v>
      </c>
      <c r="I472" s="60">
        <v>11</v>
      </c>
      <c r="J472" s="59">
        <v>80</v>
      </c>
      <c r="K472" s="86">
        <v>112</v>
      </c>
      <c r="L472" s="51"/>
    </row>
    <row r="473" spans="1:12" ht="15">
      <c r="A473" s="25"/>
      <c r="B473" s="16"/>
      <c r="C473" s="11"/>
      <c r="D473" s="6"/>
      <c r="E473" s="71"/>
      <c r="F473" s="77"/>
      <c r="G473" s="76"/>
      <c r="H473" s="76"/>
      <c r="I473" s="76"/>
      <c r="J473" s="77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645</v>
      </c>
      <c r="G475" s="21">
        <f t="shared" ref="G475" si="277">SUM(G468:G474)</f>
        <v>14</v>
      </c>
      <c r="H475" s="21">
        <f t="shared" ref="H475" si="278">SUM(H468:H474)</f>
        <v>15</v>
      </c>
      <c r="I475" s="21">
        <f t="shared" ref="I475" si="279">SUM(I468:I474)</f>
        <v>59</v>
      </c>
      <c r="J475" s="21">
        <f t="shared" ref="J475" si="280">SUM(J468:J474)</f>
        <v>653</v>
      </c>
      <c r="K475" s="27"/>
      <c r="L475" s="21">
        <f t="shared" ref="L475" si="281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82">SUM(G476:G478)</f>
        <v>0</v>
      </c>
      <c r="H479" s="21">
        <f t="shared" ref="H479" si="283">SUM(H476:H478)</f>
        <v>0</v>
      </c>
      <c r="I479" s="21">
        <f t="shared" ref="I479" si="284">SUM(I476:I478)</f>
        <v>0</v>
      </c>
      <c r="J479" s="21">
        <f t="shared" ref="J479" si="285">SUM(J476:J478)</f>
        <v>0</v>
      </c>
      <c r="K479" s="27"/>
      <c r="L479" s="21">
        <f t="shared" ref="L479" ca="1" si="286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88" t="s">
        <v>80</v>
      </c>
      <c r="F480" s="89">
        <v>200</v>
      </c>
      <c r="G480" s="89">
        <v>5</v>
      </c>
      <c r="H480" s="89">
        <v>14</v>
      </c>
      <c r="I480" s="90">
        <v>21</v>
      </c>
      <c r="J480" s="89">
        <v>230</v>
      </c>
      <c r="K480" s="87">
        <v>119</v>
      </c>
      <c r="L480" s="51"/>
    </row>
    <row r="481" spans="1:12" ht="15">
      <c r="A481" s="25"/>
      <c r="B481" s="16"/>
      <c r="C481" s="11"/>
      <c r="D481" s="7" t="s">
        <v>28</v>
      </c>
      <c r="E481" s="85" t="s">
        <v>137</v>
      </c>
      <c r="F481" s="59">
        <v>200</v>
      </c>
      <c r="G481" s="59">
        <v>2</v>
      </c>
      <c r="H481" s="59">
        <v>2</v>
      </c>
      <c r="I481" s="60">
        <v>12</v>
      </c>
      <c r="J481" s="59">
        <v>337</v>
      </c>
      <c r="K481" s="86">
        <v>149</v>
      </c>
      <c r="L481" s="51"/>
    </row>
    <row r="482" spans="1:12" ht="15">
      <c r="A482" s="25"/>
      <c r="B482" s="16"/>
      <c r="C482" s="11"/>
      <c r="D482" s="7" t="s">
        <v>29</v>
      </c>
      <c r="E482" s="85" t="s">
        <v>138</v>
      </c>
      <c r="F482" s="59">
        <v>90</v>
      </c>
      <c r="G482" s="59">
        <v>18</v>
      </c>
      <c r="H482" s="59">
        <v>14</v>
      </c>
      <c r="I482" s="60">
        <v>4</v>
      </c>
      <c r="J482" s="59">
        <v>213</v>
      </c>
      <c r="K482" s="86">
        <v>171</v>
      </c>
      <c r="L482" s="51"/>
    </row>
    <row r="483" spans="1:12" ht="15">
      <c r="A483" s="25"/>
      <c r="B483" s="16"/>
      <c r="C483" s="11"/>
      <c r="D483" s="7" t="s">
        <v>30</v>
      </c>
      <c r="E483" s="85" t="s">
        <v>69</v>
      </c>
      <c r="F483" s="59">
        <v>150</v>
      </c>
      <c r="G483" s="59">
        <v>9</v>
      </c>
      <c r="H483" s="59">
        <v>8</v>
      </c>
      <c r="I483" s="60">
        <v>37</v>
      </c>
      <c r="J483" s="59">
        <v>241</v>
      </c>
      <c r="K483" s="86">
        <v>243</v>
      </c>
      <c r="L483" s="51"/>
    </row>
    <row r="484" spans="1:12" ht="15.75" thickBot="1">
      <c r="A484" s="25"/>
      <c r="B484" s="16"/>
      <c r="C484" s="11"/>
      <c r="D484" s="7" t="s">
        <v>31</v>
      </c>
      <c r="E484" s="96" t="s">
        <v>85</v>
      </c>
      <c r="F484" s="97">
        <v>200</v>
      </c>
      <c r="G484" s="97">
        <v>1</v>
      </c>
      <c r="H484" s="97">
        <v>0</v>
      </c>
      <c r="I484" s="98">
        <v>27</v>
      </c>
      <c r="J484" s="97">
        <v>103</v>
      </c>
      <c r="K484" s="95">
        <v>510</v>
      </c>
      <c r="L484" s="51"/>
    </row>
    <row r="485" spans="1:12" ht="15">
      <c r="A485" s="25"/>
      <c r="B485" s="16"/>
      <c r="C485" s="11"/>
      <c r="D485" s="7" t="s">
        <v>32</v>
      </c>
      <c r="E485" s="85" t="s">
        <v>51</v>
      </c>
      <c r="F485" s="59">
        <v>110</v>
      </c>
      <c r="G485" s="59">
        <v>8</v>
      </c>
      <c r="H485" s="59">
        <v>1</v>
      </c>
      <c r="I485" s="60">
        <v>40</v>
      </c>
      <c r="J485" s="59">
        <v>258</v>
      </c>
      <c r="K485" s="86">
        <v>108</v>
      </c>
      <c r="L485" s="51"/>
    </row>
    <row r="486" spans="1:12" ht="15">
      <c r="A486" s="25"/>
      <c r="B486" s="16"/>
      <c r="C486" s="11"/>
      <c r="D486" s="7" t="s">
        <v>33</v>
      </c>
      <c r="E486" s="85" t="s">
        <v>52</v>
      </c>
      <c r="F486" s="59">
        <v>80</v>
      </c>
      <c r="G486" s="59">
        <v>7</v>
      </c>
      <c r="H486" s="59">
        <v>1</v>
      </c>
      <c r="I486" s="60">
        <v>33</v>
      </c>
      <c r="J486" s="59">
        <v>139</v>
      </c>
      <c r="K486" s="86">
        <v>109</v>
      </c>
      <c r="L486" s="51"/>
    </row>
    <row r="487" spans="1:12" ht="15">
      <c r="A487" s="25"/>
      <c r="B487" s="16"/>
      <c r="C487" s="11"/>
      <c r="D487" s="69" t="s">
        <v>139</v>
      </c>
      <c r="E487" s="92" t="s">
        <v>47</v>
      </c>
      <c r="F487" s="93">
        <v>200</v>
      </c>
      <c r="G487" s="93">
        <v>1</v>
      </c>
      <c r="H487" s="93">
        <v>0</v>
      </c>
      <c r="I487" s="94">
        <v>0</v>
      </c>
      <c r="J487" s="93">
        <v>46</v>
      </c>
      <c r="K487" s="91">
        <v>518</v>
      </c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1230</v>
      </c>
      <c r="G489" s="21">
        <f t="shared" ref="G489" si="287">SUM(G480:G488)</f>
        <v>51</v>
      </c>
      <c r="H489" s="21">
        <f t="shared" ref="H489" si="288">SUM(H480:H488)</f>
        <v>40</v>
      </c>
      <c r="I489" s="21">
        <f t="shared" ref="I489" si="289">SUM(I480:I488)</f>
        <v>174</v>
      </c>
      <c r="J489" s="21">
        <f t="shared" ref="J489" si="290">SUM(J480:J488)</f>
        <v>1567</v>
      </c>
      <c r="K489" s="27"/>
      <c r="L489" s="21">
        <f t="shared" ref="L489" ca="1" si="29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71" t="s">
        <v>53</v>
      </c>
      <c r="F490" s="77">
        <v>16</v>
      </c>
      <c r="G490" s="76">
        <v>0.2</v>
      </c>
      <c r="H490" s="76">
        <v>0.2</v>
      </c>
      <c r="I490" s="76">
        <v>3.9</v>
      </c>
      <c r="J490" s="77">
        <v>18</v>
      </c>
      <c r="K490" s="52">
        <v>588</v>
      </c>
      <c r="L490" s="51"/>
    </row>
    <row r="491" spans="1:12" ht="15">
      <c r="A491" s="25"/>
      <c r="B491" s="16"/>
      <c r="C491" s="11"/>
      <c r="D491" s="12" t="s">
        <v>31</v>
      </c>
      <c r="E491" s="71" t="s">
        <v>93</v>
      </c>
      <c r="F491" s="77">
        <v>200</v>
      </c>
      <c r="G491" s="76">
        <v>3.6</v>
      </c>
      <c r="H491" s="76">
        <v>3.3</v>
      </c>
      <c r="I491" s="76">
        <v>25</v>
      </c>
      <c r="J491" s="77">
        <v>144</v>
      </c>
      <c r="K491" s="52">
        <v>496</v>
      </c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216</v>
      </c>
      <c r="G494" s="21">
        <f t="shared" ref="G494" si="292">SUM(G490:G493)</f>
        <v>3.8000000000000003</v>
      </c>
      <c r="H494" s="21">
        <f t="shared" ref="H494" si="293">SUM(H490:H493)</f>
        <v>3.5</v>
      </c>
      <c r="I494" s="21">
        <f t="shared" ref="I494" si="294">SUM(I490:I493)</f>
        <v>28.9</v>
      </c>
      <c r="J494" s="21">
        <f t="shared" ref="J494" si="295">SUM(J490:J493)</f>
        <v>162</v>
      </c>
      <c r="K494" s="27"/>
      <c r="L494" s="21">
        <f t="shared" ref="L494" ca="1" si="296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71" t="s">
        <v>115</v>
      </c>
      <c r="F495" s="51">
        <v>130</v>
      </c>
      <c r="G495" s="76">
        <v>19.3</v>
      </c>
      <c r="H495" s="76">
        <v>19.5</v>
      </c>
      <c r="I495" s="76">
        <v>37.799999999999997</v>
      </c>
      <c r="J495" s="77">
        <v>404</v>
      </c>
      <c r="K495" s="52">
        <v>324</v>
      </c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71" t="s">
        <v>96</v>
      </c>
      <c r="F497" s="77">
        <v>200</v>
      </c>
      <c r="G497" s="76">
        <v>1.5</v>
      </c>
      <c r="H497" s="76">
        <v>1.3</v>
      </c>
      <c r="I497" s="76">
        <v>15.9</v>
      </c>
      <c r="J497" s="77">
        <v>60</v>
      </c>
      <c r="K497" s="52">
        <v>495</v>
      </c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330</v>
      </c>
      <c r="G501" s="21">
        <f t="shared" ref="G501" si="297">SUM(G495:G500)</f>
        <v>20.8</v>
      </c>
      <c r="H501" s="21">
        <f t="shared" ref="H501" si="298">SUM(H495:H500)</f>
        <v>20.8</v>
      </c>
      <c r="I501" s="21">
        <f t="shared" ref="I501" si="299">SUM(I495:I500)</f>
        <v>53.699999999999996</v>
      </c>
      <c r="J501" s="21">
        <f t="shared" ref="J501" si="300">SUM(J495:J500)</f>
        <v>464</v>
      </c>
      <c r="K501" s="27"/>
      <c r="L501" s="21">
        <f t="shared" ref="L501" ca="1" si="30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71" t="s">
        <v>59</v>
      </c>
      <c r="F502" s="77">
        <v>145</v>
      </c>
      <c r="G502" s="76">
        <v>10</v>
      </c>
      <c r="H502" s="76">
        <v>6.4</v>
      </c>
      <c r="I502" s="76">
        <v>17</v>
      </c>
      <c r="J502" s="77">
        <v>174</v>
      </c>
      <c r="K502" s="52">
        <v>516</v>
      </c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145</v>
      </c>
      <c r="G508" s="21">
        <f t="shared" ref="G508" si="302">SUM(G502:G507)</f>
        <v>10</v>
      </c>
      <c r="H508" s="21">
        <f t="shared" ref="H508" si="303">SUM(H502:H507)</f>
        <v>6.4</v>
      </c>
      <c r="I508" s="21">
        <f t="shared" ref="I508" si="304">SUM(I502:I507)</f>
        <v>17</v>
      </c>
      <c r="J508" s="21">
        <f t="shared" ref="J508" si="305">SUM(J502:J507)</f>
        <v>174</v>
      </c>
      <c r="K508" s="27"/>
      <c r="L508" s="21">
        <f t="shared" ref="L508" ca="1" si="306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100" t="s">
        <v>4</v>
      </c>
      <c r="D509" s="101"/>
      <c r="E509" s="33"/>
      <c r="F509" s="34">
        <f>F475+F479+F489+F494+F501+F508</f>
        <v>2566</v>
      </c>
      <c r="G509" s="34">
        <f t="shared" ref="G509" si="307">G475+G479+G489+G494+G501+G508</f>
        <v>99.6</v>
      </c>
      <c r="H509" s="34">
        <f t="shared" ref="H509" si="308">H475+H479+H489+H494+H501+H508</f>
        <v>85.7</v>
      </c>
      <c r="I509" s="34">
        <f t="shared" ref="I509" si="309">I475+I479+I489+I494+I501+I508</f>
        <v>332.59999999999997</v>
      </c>
      <c r="J509" s="34">
        <f t="shared" ref="J509" si="310">J475+J479+J489+J494+J501+J508</f>
        <v>3020</v>
      </c>
      <c r="K509" s="35"/>
      <c r="L509" s="34">
        <f t="shared" ref="L509" ca="1" si="311">L475+L479+L489+L494+L501+L508</f>
        <v>0</v>
      </c>
    </row>
    <row r="510" spans="1:12" ht="15">
      <c r="A510" s="22"/>
      <c r="B510" s="23"/>
      <c r="C510" s="24"/>
      <c r="D510" s="5"/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/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/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/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5">
      <c r="A518" s="28"/>
      <c r="B518" s="14"/>
      <c r="C518" s="10"/>
      <c r="D518" s="12"/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/>
      <c r="E521" s="9"/>
      <c r="F521" s="21"/>
      <c r="G521" s="21"/>
      <c r="H521" s="21"/>
      <c r="I521" s="21"/>
      <c r="J521" s="21"/>
      <c r="K521" s="27"/>
      <c r="L521" s="21"/>
    </row>
    <row r="522" spans="1:12" ht="15">
      <c r="A522" s="28"/>
      <c r="B522" s="14"/>
      <c r="C522" s="10"/>
      <c r="D522" s="7"/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/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/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/>
      <c r="E531" s="9"/>
      <c r="F531" s="21"/>
      <c r="G531" s="21"/>
      <c r="H531" s="21"/>
      <c r="I531" s="21"/>
      <c r="J531" s="21"/>
      <c r="K531" s="27"/>
      <c r="L531" s="21"/>
    </row>
    <row r="532" spans="1:12" ht="15">
      <c r="A532" s="28"/>
      <c r="B532" s="14"/>
      <c r="C532" s="10"/>
      <c r="D532" s="12"/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/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/>
      <c r="E536" s="9"/>
      <c r="F536" s="21"/>
      <c r="G536" s="21"/>
      <c r="H536" s="21"/>
      <c r="I536" s="21"/>
      <c r="J536" s="21"/>
      <c r="K536" s="27"/>
      <c r="L536" s="21"/>
    </row>
    <row r="537" spans="1:12" ht="15">
      <c r="A537" s="28"/>
      <c r="B537" s="14"/>
      <c r="C537" s="10"/>
      <c r="D537" s="7"/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/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/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/>
      <c r="E543" s="9"/>
      <c r="F543" s="21"/>
      <c r="G543" s="21"/>
      <c r="H543" s="21"/>
      <c r="I543" s="21"/>
      <c r="J543" s="21"/>
      <c r="K543" s="27"/>
      <c r="L543" s="21"/>
    </row>
    <row r="544" spans="1:12" ht="15">
      <c r="A544" s="28"/>
      <c r="B544" s="14"/>
      <c r="C544" s="10"/>
      <c r="D544" s="12"/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/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/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/>
      <c r="E550" s="9"/>
      <c r="F550" s="21"/>
      <c r="G550" s="21"/>
      <c r="H550" s="21"/>
      <c r="I550" s="21"/>
      <c r="J550" s="21"/>
      <c r="K550" s="27"/>
      <c r="L550" s="21"/>
    </row>
    <row r="551" spans="1:12" ht="15.75" customHeight="1">
      <c r="A551" s="31"/>
      <c r="B551" s="32"/>
      <c r="C551" s="100"/>
      <c r="D551" s="101"/>
      <c r="E551" s="33"/>
      <c r="F551" s="34"/>
      <c r="G551" s="34"/>
      <c r="H551" s="34"/>
      <c r="I551" s="34"/>
      <c r="J551" s="34"/>
      <c r="K551" s="35"/>
      <c r="L551" s="34"/>
    </row>
    <row r="552" spans="1:12" ht="15">
      <c r="A552" s="22"/>
      <c r="B552" s="23"/>
      <c r="C552" s="24"/>
      <c r="D552" s="5"/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/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/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/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5">
      <c r="A560" s="28"/>
      <c r="B560" s="14"/>
      <c r="C560" s="10"/>
      <c r="D560" s="12"/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/>
      <c r="E563" s="9"/>
      <c r="F563" s="21"/>
      <c r="G563" s="21"/>
      <c r="H563" s="21"/>
      <c r="I563" s="21"/>
      <c r="J563" s="21"/>
      <c r="K563" s="27"/>
      <c r="L563" s="21"/>
    </row>
    <row r="564" spans="1:12" ht="15">
      <c r="A564" s="28"/>
      <c r="B564" s="14"/>
      <c r="C564" s="10"/>
      <c r="D564" s="7"/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/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/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/>
      <c r="E573" s="9"/>
      <c r="F573" s="21"/>
      <c r="G573" s="21"/>
      <c r="H573" s="21"/>
      <c r="I573" s="21"/>
      <c r="J573" s="21"/>
      <c r="K573" s="27"/>
      <c r="L573" s="21"/>
    </row>
    <row r="574" spans="1:12" ht="15">
      <c r="A574" s="28"/>
      <c r="B574" s="14"/>
      <c r="C574" s="10"/>
      <c r="D574" s="12"/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/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/>
      <c r="E578" s="9"/>
      <c r="F578" s="21"/>
      <c r="G578" s="21"/>
      <c r="H578" s="21"/>
      <c r="I578" s="21"/>
      <c r="J578" s="21"/>
      <c r="K578" s="27"/>
      <c r="L578" s="21"/>
    </row>
    <row r="579" spans="1:12" ht="15">
      <c r="A579" s="28"/>
      <c r="B579" s="14"/>
      <c r="C579" s="10"/>
      <c r="D579" s="7"/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/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/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/>
      <c r="E585" s="9"/>
      <c r="F585" s="21"/>
      <c r="G585" s="21"/>
      <c r="H585" s="21"/>
      <c r="I585" s="21"/>
      <c r="J585" s="21"/>
      <c r="K585" s="27"/>
      <c r="L585" s="21"/>
    </row>
    <row r="586" spans="1:12" ht="15">
      <c r="A586" s="28"/>
      <c r="B586" s="14"/>
      <c r="C586" s="10"/>
      <c r="D586" s="12"/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/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/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/>
      <c r="E592" s="9"/>
      <c r="F592" s="21"/>
      <c r="G592" s="21"/>
      <c r="H592" s="21"/>
      <c r="I592" s="21"/>
      <c r="J592" s="21"/>
      <c r="K592" s="27"/>
      <c r="L592" s="21"/>
    </row>
    <row r="593" spans="1:12" ht="15">
      <c r="A593" s="37"/>
      <c r="B593" s="38"/>
      <c r="C593" s="103"/>
      <c r="D593" s="104"/>
      <c r="E593" s="39"/>
      <c r="F593" s="40"/>
      <c r="G593" s="40"/>
      <c r="H593" s="40"/>
      <c r="I593" s="40"/>
      <c r="J593" s="40"/>
      <c r="K593" s="41"/>
      <c r="L593" s="34"/>
    </row>
    <row r="594" spans="1:12">
      <c r="A594" s="29"/>
      <c r="B594" s="30"/>
      <c r="C594" s="105" t="s">
        <v>5</v>
      </c>
      <c r="D594" s="105"/>
      <c r="E594" s="10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2678.2</v>
      </c>
      <c r="G594" s="42">
        <f t="shared" ref="G594:L594" si="31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126.83999999999999</v>
      </c>
      <c r="H594" s="42">
        <f t="shared" si="312"/>
        <v>92.490000000000009</v>
      </c>
      <c r="I594" s="42">
        <f t="shared" si="312"/>
        <v>347.53</v>
      </c>
      <c r="J594" s="42">
        <f t="shared" si="312"/>
        <v>2780.7</v>
      </c>
      <c r="K594" s="42"/>
      <c r="L594" s="42" t="e">
        <f t="shared" ca="1" si="312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богдан ревякин</cp:lastModifiedBy>
  <dcterms:created xsi:type="dcterms:W3CDTF">2022-05-16T14:23:56Z</dcterms:created>
  <dcterms:modified xsi:type="dcterms:W3CDTF">2024-11-10T05:01:53Z</dcterms:modified>
</cp:coreProperties>
</file>